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130" firstSheet="2" activeTab="3"/>
  </bookViews>
  <sheets>
    <sheet name="มาตรฐาน" sheetId="1" r:id="rId1"/>
    <sheet name="รายละเอียดประกอบ" sheetId="2" r:id="rId2"/>
    <sheet name="Sheet2" sheetId="3" r:id="rId3"/>
    <sheet name="รับ-จ่าย" sheetId="4" r:id="rId4"/>
    <sheet name="งบทดลอง" sheetId="5" r:id="rId5"/>
    <sheet name="กระทบยอดธนาคาร" sheetId="6" r:id="rId6"/>
    <sheet name="ต.ค." sheetId="7" r:id="rId7"/>
    <sheet name="พ.ย." sheetId="8" r:id="rId8"/>
    <sheet name="ธ.ค." sheetId="9" r:id="rId9"/>
    <sheet name="ม.ต." sheetId="10" r:id="rId10"/>
    <sheet name="ก.พ." sheetId="11" r:id="rId11"/>
    <sheet name="มี.ค." sheetId="12" r:id="rId12"/>
    <sheet name="เม.ย." sheetId="13" r:id="rId13"/>
    <sheet name="พ.ค." sheetId="14" r:id="rId14"/>
  </sheets>
  <definedNames>
    <definedName name="_xlnm.Print_Titles" localSheetId="3">'รับ-จ่าย'!$1:$8</definedName>
  </definedNames>
  <calcPr fullCalcOnLoad="1"/>
</workbook>
</file>

<file path=xl/sharedStrings.xml><?xml version="1.0" encoding="utf-8"?>
<sst xmlns="http://schemas.openxmlformats.org/spreadsheetml/2006/main" count="3984" uniqueCount="476">
  <si>
    <t xml:space="preserve">                                 ใบผ่านรายการบัญชีมาตรฐาน</t>
  </si>
  <si>
    <t>.</t>
  </si>
  <si>
    <t>รายการ</t>
  </si>
  <si>
    <t>รหัสบัญชี</t>
  </si>
  <si>
    <t>เดบิท</t>
  </si>
  <si>
    <t>เครดิต</t>
  </si>
  <si>
    <t xml:space="preserve"> เงินรายรับ</t>
  </si>
  <si>
    <t xml:space="preserve">     ภาษีโรงเรือนและที่ดิน</t>
  </si>
  <si>
    <t>0101</t>
  </si>
  <si>
    <t xml:space="preserve">     ภาษีบำรุงท้องที่</t>
  </si>
  <si>
    <t xml:space="preserve">     อากรฆ่าสัตว์</t>
  </si>
  <si>
    <t>0104</t>
  </si>
  <si>
    <t xml:space="preserve">     ค่าธรรมเนียมการฆ่าสัตว์และจำหน่ายเนื้อสัตว์</t>
  </si>
  <si>
    <t>0121</t>
  </si>
  <si>
    <t xml:space="preserve">     ค่าธรรมเนียมใบอนุญาตการพนัน</t>
  </si>
  <si>
    <t xml:space="preserve">    ค่าปรับผิดสัญญา</t>
  </si>
  <si>
    <t>0140</t>
  </si>
  <si>
    <t xml:space="preserve">    ค่าใบอนุญาตรับทำการเก็บ ขน กำจัดสิ่งปฏิกูล</t>
  </si>
  <si>
    <t xml:space="preserve">    ค่าธรรมเนียมการรับสมัครนายกและสมาชิกอบต.</t>
  </si>
  <si>
    <t xml:space="preserve">    ดอกเบี้ยเงินฝากธนาคาร</t>
  </si>
  <si>
    <t xml:space="preserve">    รายได้จากสาธารณูปโภคและการพาณิชย์</t>
  </si>
  <si>
    <t xml:space="preserve">    ค่าขายแบบแปลน</t>
  </si>
  <si>
    <t>0302</t>
  </si>
  <si>
    <t xml:space="preserve">    รายได้เบ็ดเตล็ดอื่น ๆ</t>
  </si>
  <si>
    <t>0307</t>
  </si>
  <si>
    <t xml:space="preserve">    ภาษีมูลค่าเพิ่มตาม พ.ร.บ.</t>
  </si>
  <si>
    <t xml:space="preserve">    ภาษีมูลค่าเพิ่ม 1 ใน 9</t>
  </si>
  <si>
    <t xml:space="preserve">    ภาษีธุรกิจเฉพาะ</t>
  </si>
  <si>
    <t xml:space="preserve">    ภาษีสุรา</t>
  </si>
  <si>
    <t xml:space="preserve">    ภาษีสรรพสามิต</t>
  </si>
  <si>
    <t xml:space="preserve">    ค่าภาคหลวงปิโตรเลียม</t>
  </si>
  <si>
    <t xml:space="preserve">    ค่าธรรมเนียมจดทะเบียนสิทธิและนิติกรรมที่ดิน</t>
  </si>
  <si>
    <t>ผู้จัดทำ</t>
  </si>
  <si>
    <t>ผู้อนุมัติ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</si>
  <si>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</si>
  <si>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</si>
  <si>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</si>
  <si>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</si>
  <si>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</si>
  <si>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</si>
  <si>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</si>
  <si>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</si>
  <si>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ค่าที่ดินและสิ่งก่อสร้าง</t>
  </si>
  <si>
    <t xml:space="preserve">        ลูกหนี้เงินยืมเงินงบประมาณ</t>
  </si>
  <si>
    <t>090</t>
  </si>
  <si>
    <t xml:space="preserve">        เงินรับฝาก-ภาษีหัก ณ ที่จ่าย</t>
  </si>
  <si>
    <t xml:space="preserve">        เงินรับฝาก-เงินประกันสัญญา </t>
  </si>
  <si>
    <r>
      <t>คำอธิบาย</t>
    </r>
    <r>
      <rPr>
        <b/>
        <sz val="16"/>
        <rFont val="BrowalliaUPC"/>
        <family val="2"/>
      </rPr>
      <t xml:space="preserve"> เพื่อบันทึก</t>
    </r>
  </si>
  <si>
    <t>บัญชีเงินฝาก  ธกส.ออมทรัพย์ 668-2-38573-1</t>
  </si>
  <si>
    <t xml:space="preserve">          เงินรายรับ</t>
  </si>
  <si>
    <t xml:space="preserve">          เงินรับฝาก-ประกันสัญญา</t>
  </si>
  <si>
    <t xml:space="preserve">        เงินสะสม</t>
  </si>
  <si>
    <t xml:space="preserve">        ค่าครุภัณฑ์</t>
  </si>
  <si>
    <t xml:space="preserve">    ค่าภาคหลวงแร่</t>
  </si>
  <si>
    <t xml:space="preserve">     ภาษีป้าย</t>
  </si>
  <si>
    <t xml:space="preserve">    ค่าใบอนุญาติอื่น ๆ</t>
  </si>
  <si>
    <t xml:space="preserve">   เงินอุดหนุนทั่วไป </t>
  </si>
  <si>
    <t>-</t>
  </si>
  <si>
    <t xml:space="preserve">        รายจ่ายรอจ่าย</t>
  </si>
  <si>
    <t xml:space="preserve">        เงินกู้ธนาคารออมสิน ส.อบต.</t>
  </si>
  <si>
    <t xml:space="preserve">    ค่าใบอนุญาตเกี่ยวกับการควบคุมอาคาร</t>
  </si>
  <si>
    <t xml:space="preserve">        รายจ่ายค้างจ่าย (เบิกตัดปี)</t>
  </si>
  <si>
    <t>0254</t>
  </si>
  <si>
    <t>0308</t>
  </si>
  <si>
    <r>
      <t>ฝ่าย</t>
    </r>
    <r>
      <rPr>
        <sz val="16"/>
        <rFont val="BrowalliaUPC"/>
        <family val="2"/>
      </rPr>
      <t>……………………….</t>
    </r>
  </si>
  <si>
    <r>
      <t xml:space="preserve">            </t>
    </r>
    <r>
      <rPr>
        <sz val="16"/>
        <rFont val="BrowalliaUPC"/>
        <family val="2"/>
      </rPr>
      <t>ลูกหนี้เงินยืมเงินงบประมาณ</t>
    </r>
  </si>
  <si>
    <r>
      <t>0</t>
    </r>
    <r>
      <rPr>
        <sz val="1"/>
        <rFont val="BrowalliaUPC"/>
        <family val="2"/>
      </rPr>
      <t>..</t>
    </r>
    <r>
      <rPr>
        <sz val="16"/>
        <rFont val="BrowalliaUPC"/>
        <family val="2"/>
      </rPr>
      <t>21</t>
    </r>
  </si>
  <si>
    <r>
      <t>คำอธิบาย</t>
    </r>
    <r>
      <rPr>
        <sz val="16"/>
        <rFont val="BrowalliaUPC"/>
        <family val="2"/>
      </rPr>
      <t xml:space="preserve"> เพื่อบันทึก</t>
    </r>
  </si>
  <si>
    <t>องค์การบริหารส่วนตำบลบึงพะไล</t>
  </si>
  <si>
    <t>รายรับจริงประกอบงบทดลอง (หมายเหตุประกอบ 1 )</t>
  </si>
  <si>
    <t>ประมาณการ</t>
  </si>
  <si>
    <t>รับจริง</t>
  </si>
  <si>
    <t xml:space="preserve"> ก.รายได้จัดเก็บเอง</t>
  </si>
  <si>
    <t xml:space="preserve"> (1) หมวดภาษีอากร</t>
  </si>
  <si>
    <t>0100</t>
  </si>
  <si>
    <t>(1)  ภาษีโรงเรือนและที่ดิน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</si>
  <si>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</si>
  <si>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</si>
  <si>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</si>
  <si>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</si>
  <si>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</si>
  <si>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รวม</t>
  </si>
  <si>
    <t>(2) หมวดค่าธรรมเนียม  ค่าปรับและใบอนุญาต</t>
  </si>
  <si>
    <t>0120</t>
  </si>
  <si>
    <t>(1)  ค่าธรรมเนียมเกี่ยวกับควบคุมการฆ่าสัตว์และจำหน่ายเนื้อสัตว์</t>
  </si>
  <si>
    <t>(2)  ค่าธรรมเนียเกี่ยวกับใบอนุญาตการพนัน</t>
  </si>
  <si>
    <t>0123</t>
  </si>
  <si>
    <t>(3) ค่าค่าปรับผูกระทำผิดกฎหมายจราจรทางบก</t>
  </si>
  <si>
    <t>0137</t>
  </si>
  <si>
    <t>(5) ค่าปรับการผิดสัญญา</t>
  </si>
  <si>
    <t>(6) ค่าปรับอื่น ๆ</t>
  </si>
  <si>
    <t>(7) ค่าใบอนุญาตรับทำการเก็บ ขน หรือกำจัดสิ่งปฏิกูล</t>
  </si>
  <si>
    <t>0142</t>
  </si>
  <si>
    <t>(8) ค่าใบอนุญาตเกี่ยวกับการควบคุมอาคาร</t>
  </si>
  <si>
    <t>0146</t>
  </si>
  <si>
    <t>(9) ค่าใบอนุญาตการควบคุมกิจการเป็นอันตรายต่อสุขภาพ</t>
  </si>
  <si>
    <t>0149</t>
  </si>
  <si>
    <t>(3) หมวดรายได้จากทรัพย์สิน</t>
  </si>
  <si>
    <t>0200</t>
  </si>
  <si>
    <t>(1)  ค่าเช่าหรือค่าบริการสถานที่</t>
  </si>
  <si>
    <t>0202</t>
  </si>
  <si>
    <t>(2)  ดอกเบี้ยเงินฝากธนาคาร</t>
  </si>
  <si>
    <t>0203</t>
  </si>
  <si>
    <t>(4) หมวดรายได้จากสาธารณูปโภคหรือการพาณิชย์</t>
  </si>
  <si>
    <t>0250</t>
  </si>
  <si>
    <r>
      <t xml:space="preserve">(1)  รายได้จากสาธารณูปโภคและพาณิชย์ </t>
    </r>
    <r>
      <rPr>
        <sz val="14"/>
        <rFont val="Cordia New"/>
        <family val="2"/>
      </rPr>
      <t>(ไม่แยกเป็นงบเฉพาะการ )</t>
    </r>
  </si>
  <si>
    <t>0253</t>
  </si>
  <si>
    <t>(5) หมวดรายได้เบ็ดเตล็ด</t>
  </si>
  <si>
    <t>0300</t>
  </si>
  <si>
    <t>(1)  ค่าขายแบบแปลน</t>
  </si>
  <si>
    <t>(2)  รายได้เบ็ดเตล็ดอื่น ๆ</t>
  </si>
  <si>
    <t>(3)  ค่าถ่ายเอกสาร</t>
  </si>
  <si>
    <t>ข.รายได้ที่รัฐบาลเก็บแล้วจัดสรรให้องค์กรปกครองส่วนท้องถิ่น</t>
  </si>
  <si>
    <t>(1) หมวดภาษีจัดสรร</t>
  </si>
  <si>
    <t>(1)  ภาษีและค่าธรรมเนียมรถยนต์หรือล้อเลื่อน</t>
  </si>
  <si>
    <t>(2) ภาษีมูลค่าเพิ่ม</t>
  </si>
  <si>
    <t xml:space="preserve">      -  มูลค่าเพิ่มตาม พรบ. แผนฯ</t>
  </si>
  <si>
    <t xml:space="preserve">      -  มูลค่าเพิ่ม  1 ใน 9</t>
  </si>
  <si>
    <t>(3)  ภาษีธุรกิจเฉพาะ</t>
  </si>
  <si>
    <t>(4)  ภาษีสุรา</t>
  </si>
  <si>
    <t>(5) 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</si>
  <si>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</si>
  <si>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</si>
  <si>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ค่าธรรมเนียมจดทะเบียนสิทธิและนิติกรรมที่ดิน</t>
  </si>
  <si>
    <t>ค.รายได้ที่รัฐบาลอุดหนุนให้องค์กรปกครองส่วนท้องถิ่น</t>
  </si>
  <si>
    <t>(1) หมวดเงินอุดหนุน</t>
  </si>
  <si>
    <t xml:space="preserve">(1)  เงินอุดหนุนทั่วไป  </t>
  </si>
  <si>
    <t>รวมรายได้</t>
  </si>
  <si>
    <t>ง.เงินอุดหนุน</t>
  </si>
  <si>
    <t>รวมทั้งสิ้น</t>
  </si>
  <si>
    <t>องค์การบริหารส่วนตำบลบึงพะไล  อำเภอแก้งสนามนาง  จังหวัดนครราชสีมา</t>
  </si>
  <si>
    <t>รายละเอียด ประกอบงบทดลองและรายงานรับ - จ่ายเงินสด</t>
  </si>
  <si>
    <t>เงินรับฝาก ( หมายเหตุประกอบ 2 )</t>
  </si>
  <si>
    <t>เงินรับฝาก</t>
  </si>
  <si>
    <t>ยอดยกมา</t>
  </si>
  <si>
    <t>รับ</t>
  </si>
  <si>
    <t>จ่าย</t>
  </si>
  <si>
    <t>คงเหลือ</t>
  </si>
  <si>
    <t>เงินมัดจำประกันสัญญา</t>
  </si>
  <si>
    <t>เงินกู้ธนาคารออมสิน (ส.อบต.)</t>
  </si>
  <si>
    <t>ค่าใช้จ่าย  5%  จากภาษีบำรุงท้องที่</t>
  </si>
  <si>
    <t>ส่วนนลด  6%  จากภาษีบำรุงท้องที่</t>
  </si>
  <si>
    <t>ภาษีหัก ณ ที่จ่าย</t>
  </si>
  <si>
    <t>เงินทุน- โครงการเศรษฐกิจชุมชน</t>
  </si>
  <si>
    <t>ดอกผล-เงินทุนโครงการเศราฐกิจชุมชน</t>
  </si>
  <si>
    <t>ลูกหนี้เงินทุนโครงการเศรษฐกิจชุมชน</t>
  </si>
  <si>
    <t>เงินนอกงบประมาณ (หมายเหตุประกอบ 3)</t>
  </si>
  <si>
    <t>หมายเหตุประกอบรายงานรับจ่ายเงินสดและงบทดลอง</t>
  </si>
  <si>
    <t>เงินอุดหนุนสนับสนุนกิจกรรมศูนย์พัฒนาครอบครัว</t>
  </si>
  <si>
    <t>เงินอุดหนุนเบี้ยยังชีพผู้สูงอายุ</t>
  </si>
  <si>
    <t>เงินอุดหนุนเบี้ยยังชีพคนพิการ</t>
  </si>
  <si>
    <t>เงินอุดหนุน ค่าตอบแทน ผดด.</t>
  </si>
  <si>
    <t>เงินอุดหนุน ประกันสังคม ผดด.</t>
  </si>
  <si>
    <t>เงินอุดหนุน-ค่าวัสดุการศึกษา ศพด.</t>
  </si>
  <si>
    <t>ภาษีหักหน้าฎีกา</t>
  </si>
  <si>
    <t>เงินรับฝาก-ค่าลงทะเบียน</t>
  </si>
  <si>
    <t xml:space="preserve">     ชื่อองค์การบริหารส่วนตำบล  บึงพะไล</t>
  </si>
  <si>
    <t xml:space="preserve">      อำเภอ  แก้งสนามนาง       จังหวัด  นครราชสีมา</t>
  </si>
  <si>
    <t>รายงาน รับ - จ่าย เงินสด</t>
  </si>
  <si>
    <t>จนถึงปัจจุบัน</t>
  </si>
  <si>
    <t xml:space="preserve">              </t>
  </si>
  <si>
    <t>เดือนนี้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</si>
  <si>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</si>
  <si>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</si>
  <si>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</si>
  <si>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</si>
  <si>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</si>
  <si>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</si>
  <si>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</si>
  <si>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</si>
  <si>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</si>
  <si>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</si>
  <si>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1000</t>
  </si>
  <si>
    <t>เงินอุดหนุนทั่วไป :-</t>
  </si>
  <si>
    <t>2000</t>
  </si>
  <si>
    <t>เงินรับฝาก  (หมายเหตุ  2)</t>
  </si>
  <si>
    <t>900</t>
  </si>
  <si>
    <t>ลูกหนี้เงินยืมเงินงบประมาณ</t>
  </si>
  <si>
    <t>รายจ่ายรอจ่าย</t>
  </si>
  <si>
    <t>เงินสะสม</t>
  </si>
  <si>
    <t>700</t>
  </si>
  <si>
    <t>ลูกหนี้เงินยืมเงินสะสม</t>
  </si>
  <si>
    <t>704</t>
  </si>
  <si>
    <t>เงินเดือน</t>
  </si>
  <si>
    <t>รวมรายรับ</t>
  </si>
  <si>
    <t>รายจ่าย</t>
  </si>
  <si>
    <t>000</t>
  </si>
  <si>
    <t>100</t>
  </si>
  <si>
    <t>ค่าจ้างประจำ</t>
  </si>
  <si>
    <t>120</t>
  </si>
  <si>
    <t>ค่าจ้างชั่วคราว</t>
  </si>
  <si>
    <t>5130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</si>
  <si>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</si>
  <si>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</si>
  <si>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</si>
  <si>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</si>
  <si>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</si>
  <si>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</si>
  <si>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</si>
  <si>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</si>
  <si>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เงินอุดหนุน</t>
  </si>
  <si>
    <t>400</t>
  </si>
  <si>
    <t>ค่าครุภัณฑ์</t>
  </si>
  <si>
    <t>450</t>
  </si>
  <si>
    <t>ที่ดินและสิ่งก่อสร้าง</t>
  </si>
  <si>
    <t>500</t>
  </si>
  <si>
    <t>รายจ่ายอื่น</t>
  </si>
  <si>
    <t>550</t>
  </si>
  <si>
    <t xml:space="preserve">                                                  </t>
  </si>
  <si>
    <t>เงินรับฝาก ( หมายเหตุ 2 )</t>
  </si>
  <si>
    <t>รายจ่ายค้างจ่าย (เบิกตัดปี)</t>
  </si>
  <si>
    <t>เงินนอกงบประมาณ (หมายเหตุ 3)</t>
  </si>
  <si>
    <t>สูงกว่า</t>
  </si>
  <si>
    <t>รายรับ                          รายจ่าย</t>
  </si>
  <si>
    <t>ต่ำกว่า</t>
  </si>
  <si>
    <t>ยอดยกไป</t>
  </si>
  <si>
    <t>(ลงชื่อ)………………………..               (ลงชื่อ)……………………………                  (ลงชื่อ)……………………………...</t>
  </si>
  <si>
    <t>ชื่อองค์การบริหารส่วนตำบลบึงพะไล</t>
  </si>
  <si>
    <t>งบทดลอง</t>
  </si>
  <si>
    <t>เงินสด</t>
  </si>
  <si>
    <t>010</t>
  </si>
  <si>
    <t>เงินฝากธนาคาร  ธกส.  ออมทรัพย์  (668-2-38573-1)</t>
  </si>
  <si>
    <t>022</t>
  </si>
  <si>
    <t>เงินฝากธนาคาร  ธกส.  ประจำ  (668-4-01253-4)</t>
  </si>
  <si>
    <t>023</t>
  </si>
  <si>
    <t>เงินฝากธนาคารกรุงไทย  กระแสรายวัน(302-6-03208-5)</t>
  </si>
  <si>
    <t>021</t>
  </si>
  <si>
    <t>เงินฝากธนาคารกรุงไทย  ออมทรัพย์ (302-0-33715-1)</t>
  </si>
  <si>
    <t>50</t>
  </si>
  <si>
    <t>เงินฝากธนาคาร  ธกส.กระแสรายวัน (668-5-0017-6)</t>
  </si>
  <si>
    <t>เงินฝากธนาคาร ออมสิน ประจำ (362450001734)</t>
  </si>
  <si>
    <t>ลูกหนี้เงินยืมสะสม</t>
  </si>
  <si>
    <t>งบกลาง</t>
  </si>
  <si>
    <t>เงินอุดหนุน เบี้ยยังชีพคนพิการ</t>
  </si>
  <si>
    <t>เงินอุดหนนุ ค่าตอบแทน ผดด.</t>
  </si>
  <si>
    <t>เงินอุดหนุน ค่าวัสดุการศึกษา ศพด.</t>
  </si>
  <si>
    <t>เงินอุดหนุน ทุนการศึกษา ศพด.</t>
  </si>
  <si>
    <t xml:space="preserve">           เงินรับฝาก</t>
  </si>
  <si>
    <t xml:space="preserve">           เงินรายรับ</t>
  </si>
  <si>
    <t>821</t>
  </si>
  <si>
    <t xml:space="preserve">           เงินสะสม</t>
  </si>
  <si>
    <t xml:space="preserve">           บัญชีทุนสำรองเงินสะสม</t>
  </si>
  <si>
    <t xml:space="preserve">           รายจ่ายค้างจ่าย (เบิกตัดปี)</t>
  </si>
  <si>
    <t>600</t>
  </si>
  <si>
    <t xml:space="preserve">           รายจ่ายรอจ่าย</t>
  </si>
  <si>
    <t xml:space="preserve">          เงินอุดหนุนศูนย์พัฒนาครอบครัว</t>
  </si>
  <si>
    <t xml:space="preserve">          เงินอุดหนุนเบี้ยยังชีพผู้สูงอายุ</t>
  </si>
  <si>
    <t xml:space="preserve">         เงินอุดหนุนเบี้ยยังชีพคนพิการ</t>
  </si>
  <si>
    <t xml:space="preserve">         เงินอุดหนนุ ค่าตอบแทน ผดด.</t>
  </si>
  <si>
    <t xml:space="preserve">         เงินอุดหนุน ประกันสังคม ผดด.</t>
  </si>
  <si>
    <t xml:space="preserve">         เงินอุดหนุน ค่าวัสดุการศึกษา ศพด.</t>
  </si>
  <si>
    <t xml:space="preserve">         เงินอุดหนุน ทุนการศึกษา ศพด.</t>
  </si>
  <si>
    <r>
      <t>เดบิต</t>
    </r>
    <r>
      <rPr>
        <sz val="16"/>
        <rFont val="BrowalliaUPC"/>
        <family val="2"/>
      </rPr>
      <t xml:space="preserve"> รายจ่ายงบกลาง</t>
    </r>
  </si>
  <si>
    <t xml:space="preserve">          รายจ่ายอื่น</t>
  </si>
  <si>
    <r>
      <t xml:space="preserve">        </t>
    </r>
    <r>
      <rPr>
        <u val="single"/>
        <sz val="14"/>
        <rFont val="BrowalliaUPC"/>
        <family val="2"/>
      </rPr>
      <t>เครดิต</t>
    </r>
    <r>
      <rPr>
        <sz val="14"/>
        <rFont val="BrowalliaUPC"/>
        <family val="2"/>
      </rPr>
      <t xml:space="preserve"> เงินฝากธนาคารกระแสรายวัน 668-5-00017-6</t>
    </r>
  </si>
  <si>
    <t xml:space="preserve">                 เงินฝากธนาคารกรุงไทย 302-6-03208-5</t>
  </si>
  <si>
    <t xml:space="preserve">              เงินรับฝาก-ภาษีหัก ณ ที่จ่าย</t>
  </si>
  <si>
    <t xml:space="preserve">                  เงินฝากธนาคารออมสิน 06-4302-36-000173-1</t>
  </si>
  <si>
    <t xml:space="preserve">              เงินกู้ธนาคารออมสิน ส.อบต.</t>
  </si>
  <si>
    <t xml:space="preserve">              เงินรายรับ</t>
  </si>
  <si>
    <t xml:space="preserve">         เงินฝากธนาคาร ธกส. ออมทรัพย์ เลขที่ 668-2-38573-1</t>
  </si>
  <si>
    <t>ธนาคาร   ธกส. สาขาแก้งสนามนาง</t>
  </si>
  <si>
    <t>งบกระทบยอดเงินฝากธนาคาร</t>
  </si>
  <si>
    <t>เลขที่บัญชี  668-2-38573-1</t>
  </si>
  <si>
    <t>ยอดคงเหลือตามรายงาน  ธนาคาร  ณ</t>
  </si>
  <si>
    <t>บวก :  เงินฝากระหว่างทาง</t>
  </si>
  <si>
    <t>วันที่ลงบัญชี</t>
  </si>
  <si>
    <t>วันที่ฝากธนาคาร</t>
  </si>
  <si>
    <t>จำนวนเงิน</t>
  </si>
  <si>
    <t>หัก  เช็คจ่ายที่ผู้รับไม่นำมาขึ้นเงินกับธนาคาร</t>
  </si>
  <si>
    <t>วันที่</t>
  </si>
  <si>
    <t>เลขที่เช็ค</t>
  </si>
  <si>
    <t>บวก : หรือ (หัก)  รายการกระทบยอดอื่น ๆ</t>
  </si>
  <si>
    <t>รายละเอียด</t>
  </si>
  <si>
    <t>ผู้ตรวจสอบ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</si>
  <si>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</si>
  <si>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</si>
  <si>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</si>
  <si>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</si>
  <si>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</si>
  <si>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</si>
  <si>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</si>
  <si>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</si>
  <si>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</si>
  <si>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</si>
  <si>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00310</t>
  </si>
  <si>
    <t>00320</t>
  </si>
  <si>
    <t>00330</t>
  </si>
  <si>
    <t>00410</t>
  </si>
  <si>
    <t>หมวด/ประเภทรายจ่าย</t>
  </si>
  <si>
    <t>00111</t>
  </si>
  <si>
    <t>00113</t>
  </si>
  <si>
    <t>00123</t>
  </si>
  <si>
    <t>00211</t>
  </si>
  <si>
    <t>00214</t>
  </si>
  <si>
    <t>00223</t>
  </si>
  <si>
    <t>00232</t>
  </si>
  <si>
    <t>00241</t>
  </si>
  <si>
    <t>00242</t>
  </si>
  <si>
    <t>00245</t>
  </si>
  <si>
    <t>00252</t>
  </si>
  <si>
    <t>00262</t>
  </si>
  <si>
    <t>00263</t>
  </si>
  <si>
    <t>00264</t>
  </si>
  <si>
    <t>00312</t>
  </si>
  <si>
    <t>00321</t>
  </si>
  <si>
    <t>00322</t>
  </si>
  <si>
    <t>00332</t>
  </si>
  <si>
    <t>00411</t>
  </si>
  <si>
    <t>002</t>
  </si>
  <si>
    <t>003</t>
  </si>
  <si>
    <t>004</t>
  </si>
  <si>
    <t>005</t>
  </si>
  <si>
    <t>รวมเดือนนี้</t>
  </si>
  <si>
    <t>รวมแต่ต้นปี</t>
  </si>
  <si>
    <t>รวมแต่ต้นเดือน</t>
  </si>
  <si>
    <t>บัญชีเงินฝาก  ธกส.ออมทรัพย์ 668-2-68272-1</t>
  </si>
  <si>
    <t xml:space="preserve">            เงินสด</t>
  </si>
  <si>
    <t xml:space="preserve">            ลูกหนี้เงินยืมโครงการเศรษฐกิจชุมชน</t>
  </si>
  <si>
    <t xml:space="preserve">            ดอกผลเงินทุนโครงการเศรษฐกิจชุมชน</t>
  </si>
  <si>
    <t xml:space="preserve">            ค่าใช้จ่ายในการจัดเก็บภาษี 5%</t>
  </si>
  <si>
    <t xml:space="preserve">         ส่วนลดในการจัดเก็บภาษี 6%</t>
  </si>
  <si>
    <t xml:space="preserve">        ลูกหนี้เงินยืมเงินโครงการเศรษฐกิจชุมชน</t>
  </si>
  <si>
    <t xml:space="preserve">        เงินกู้ธนาคารออมสิน,กรุงไทย</t>
  </si>
  <si>
    <t xml:space="preserve">        ลูกหนี้เงินยืมเงินสะสม</t>
  </si>
  <si>
    <t>(4) ค่าธรรมเนียมจัดเก็บขยะ</t>
  </si>
  <si>
    <t>0151</t>
  </si>
  <si>
    <t>(11) ค่าใบอนุญาติอื่น ๆ</t>
  </si>
  <si>
    <t>(10) ค่าธรรมเนียมการรับสมัครนายก อบต.หรือ ส.อบต.</t>
  </si>
  <si>
    <t>0152</t>
  </si>
  <si>
    <t>เงินกู้ธนาคารออมสิน,กรุงไทย</t>
  </si>
  <si>
    <t xml:space="preserve">         เงินรับฝาก - ประกันซอง</t>
  </si>
  <si>
    <t xml:space="preserve">         เงินสะสม</t>
  </si>
  <si>
    <t xml:space="preserve">         เงินฝากธนาคาร ออมสิน ประจำเลขที่ 36245000173-4</t>
  </si>
  <si>
    <t>เงินรับฝาก - ประกันซอง</t>
  </si>
  <si>
    <t>เงินฝากธนาคาร  ธกส.  ออมทรัพย์  (668-2-68272-1)</t>
  </si>
  <si>
    <t xml:space="preserve">        เงินรับฝาก-เงินประกันซอง</t>
  </si>
  <si>
    <t xml:space="preserve">    เงินอุดหนุนเบี้ยยังชีพผู้สูงอายุ</t>
  </si>
  <si>
    <t xml:space="preserve">   เงินอุดหนุนเบี้ยยังชีพคนพิการ</t>
  </si>
  <si>
    <t xml:space="preserve"> - เงินอุดหนุนเบี้ยยังชีพผู้สูงอายุ</t>
  </si>
  <si>
    <t xml:space="preserve"> - เงินอุดหนุนเบี้ยยังชีพคนพิการ</t>
  </si>
  <si>
    <t xml:space="preserve">    ค่าใบอนุญาตการควบคุมกิจการเป็นอันตรายต่อสุขภาพ</t>
  </si>
  <si>
    <t xml:space="preserve">   เงินอุดหนุนค่าตอบแทน ผดด.</t>
  </si>
  <si>
    <t xml:space="preserve">   เงินอุดหนุนสมทบประกันสังคม</t>
  </si>
  <si>
    <t xml:space="preserve"> - เงินอุดหนุนค่าตอบแทน ผดด.</t>
  </si>
  <si>
    <t xml:space="preserve"> - เงินอุดหนุนสมทบประกันสังคม  ผดด.</t>
  </si>
  <si>
    <t>เงินอุดหนุนค่าตอบแทน ผดด.</t>
  </si>
  <si>
    <t>เงินอุดหนุนสมทบประกันสังคม ผดด.</t>
  </si>
  <si>
    <t xml:space="preserve">        ลูกหนี้เงินยืมเงินนอกงบประมาณ</t>
  </si>
  <si>
    <t xml:space="preserve">        เงินอุดหนุน-เบี้ยยังชีพคนพิการ</t>
  </si>
  <si>
    <t xml:space="preserve">        เงินอุดหนุน-เบี้ยยังชีพผู้สูงอายุ</t>
  </si>
  <si>
    <t>ลูกหนี้เงินยืมเงินนอกงบประมาณ</t>
  </si>
  <si>
    <t xml:space="preserve">   เงินโครงการป้องกันยาเสพติด</t>
  </si>
  <si>
    <t xml:space="preserve">   เงินอุหนุนเงินเดือนครูผู้ดูแลเด็ก</t>
  </si>
  <si>
    <t xml:space="preserve"> - เงินอุดหนุนเงินเดือนครูผู้ดูแลเด็ก</t>
  </si>
  <si>
    <t xml:space="preserve"> - เงินอุดหนุนโครงการป้องกันยาเสพติดฯ</t>
  </si>
  <si>
    <t>เงินอุดหนุนทุนการศึกษา ศพด.</t>
  </si>
  <si>
    <t>เงินอุดหนุนเงินเดือนครูผู้ดูแลเด็กฯ</t>
  </si>
  <si>
    <t>เงินอุดหนุนโครงการยาเสพติดฯ</t>
  </si>
  <si>
    <t>เงินอุดหนุนโครงการป้องกันยาเสพติด</t>
  </si>
  <si>
    <t>เงินอุดหนุนเงินเดือนครูผู้ดูแลเด็ก</t>
  </si>
  <si>
    <t>ภาษีหักหน้าฏีกา</t>
  </si>
  <si>
    <t xml:space="preserve">         เงินอุดหนุน เงินเดือนครูผู้ดูแลเด็ก</t>
  </si>
  <si>
    <t xml:space="preserve">         เงินอุดหนุน โครงการป้องกันยาเสพติด</t>
  </si>
  <si>
    <t xml:space="preserve">        ส่วนลดในการจัดเก็บภาษี 6%</t>
  </si>
  <si>
    <t xml:space="preserve">        ค่าใช้จ่ายในการจัดเก็บภาษี 5%</t>
  </si>
  <si>
    <t xml:space="preserve"> </t>
  </si>
  <si>
    <t xml:space="preserve">          เงินอุดหนุน-โครงการป้องกันยาเสพติด</t>
  </si>
  <si>
    <t xml:space="preserve">              ภาษีหักหน้าฏีกา</t>
  </si>
  <si>
    <t xml:space="preserve">         ลูกหนี้เงินยืมเงินนอกงบประมาณ</t>
  </si>
  <si>
    <t xml:space="preserve">   เงินโครงการคนไทยใจอาสา</t>
  </si>
  <si>
    <t xml:space="preserve"> - เงินอุดหนุนโครงการคนไทยใจอาสา</t>
  </si>
  <si>
    <t>เงินอุดหนุนโครงการคนไทยใจอาสา</t>
  </si>
  <si>
    <t xml:space="preserve">   เงินอุดหนุนศูนย์พัฒนาครอบครัว</t>
  </si>
  <si>
    <t xml:space="preserve"> - เงินอุดหนุนศูนย์พัฒฯนาครอบครัว</t>
  </si>
  <si>
    <t xml:space="preserve">         เงินอุดหนุนโครงการคนไทยใจอาสา</t>
  </si>
  <si>
    <t xml:space="preserve">        เงินอุดหนุนโครงการยาเสพติด(25 ตาสัปปะรด)</t>
  </si>
  <si>
    <t xml:space="preserve">          เงินอุดหนุน - โครงการคนไทยใจอาสา</t>
  </si>
  <si>
    <t xml:space="preserve">          เงินอุดหนุน-ค่าตอบแทน ผดด.</t>
  </si>
  <si>
    <t xml:space="preserve">          เงินอุดหนุน-เงินเดือนครูผู้ดูแลเด็ก</t>
  </si>
  <si>
    <t xml:space="preserve">          เงินอุดหนุน-ประกันสังคม ผดด.</t>
  </si>
  <si>
    <t xml:space="preserve">          เงินอุดหนุน - สวัสดุการครู</t>
  </si>
  <si>
    <t xml:space="preserve">          เงินอุดหนุนค่าวัสดุศูนย์พัฒนาเด็กเล็ก</t>
  </si>
  <si>
    <t xml:space="preserve">   เงินอุดหนุน - ทุนการศึกษา ผดด.</t>
  </si>
  <si>
    <t xml:space="preserve">   เงินอุดหนุน - ค่าวัสดุการศึกษา ศพด.</t>
  </si>
  <si>
    <t xml:space="preserve">    เงินอุดหนุน - เงินสวัสดิการครู</t>
  </si>
  <si>
    <t xml:space="preserve"> - เงินอุดหนุนค่าวัสดุการศึกษา ศพด.</t>
  </si>
  <si>
    <t xml:space="preserve"> - เงินอุดหนุน-ทุนการศึกษา ผดด.</t>
  </si>
  <si>
    <t xml:space="preserve"> - เงินอุดหนุน- เงินสวัสดิการครู</t>
  </si>
  <si>
    <t>เงินอุดหนุนสวัสดิการครู</t>
  </si>
  <si>
    <r>
      <t>รายรับ</t>
    </r>
    <r>
      <rPr>
        <b/>
        <sz val="14"/>
        <rFont val="Angsana New"/>
        <family val="1"/>
      </rPr>
      <t xml:space="preserve"> (หมายเหตุ 1)</t>
    </r>
  </si>
  <si>
    <t>เงินอุดหนุน-เงินสวัสดิการครู</t>
  </si>
  <si>
    <t xml:space="preserve">         เงินอุดหนุนเงินสวัสดิการครู</t>
  </si>
  <si>
    <t>เงินอุดหนุนศูนย์พัฒนาครอบครัว</t>
  </si>
  <si>
    <t xml:space="preserve"> เงินอุดหนุนเงินสวัสดิการครู</t>
  </si>
  <si>
    <t>(นางสาวสุภาวรรณ  สิทธิบุ่น)</t>
  </si>
  <si>
    <t>ปลัด อบต.รักษาการ ผอ.กองคลัง</t>
  </si>
  <si>
    <t>เงินเดือนครูผู้ดูแลเด็ก</t>
  </si>
  <si>
    <t>บัญชีรายการผลัดส่งใบสำคัญ</t>
  </si>
  <si>
    <t xml:space="preserve">    ตำแหน่ง  ปลัด อบต. รักษาการ ผอ.กองคลัง</t>
  </si>
  <si>
    <t xml:space="preserve">       เงินอุดหนุน-เบี้ยยังชีพผู้สูงอายุ</t>
  </si>
  <si>
    <t>รายจ่ายตามงบประมาณ (จ่ายจากเงินอุดหนุน) ประจำเดือนตุลาคม</t>
  </si>
  <si>
    <t xml:space="preserve">          เงินอุดหนุนโครงการก่อสร้างลานกีฬาฯ</t>
  </si>
  <si>
    <t xml:space="preserve">   เงินอุดหนุนโครงการก่อสร้างลานกีฬาฯ</t>
  </si>
  <si>
    <t>เงินอุดหนุนโครงการก่อสร้างลานกีฬาฟุตซอล</t>
  </si>
  <si>
    <t xml:space="preserve">         เงินอุดหนุนโครงการก่อสร้างลานกีฬาฟุตซอล</t>
  </si>
  <si>
    <t xml:space="preserve"> - เงินอุดหนุน-โครงการก่อสร้างลานกีฬาฟุตซอล</t>
  </si>
  <si>
    <t>(นางสาวนิภา  สายน้ำ)</t>
  </si>
  <si>
    <t xml:space="preserve"> นักวิชาการเงินและบัญชี</t>
  </si>
  <si>
    <t>นักวิชาการเงินและบัญชี</t>
  </si>
  <si>
    <t>....................................</t>
  </si>
  <si>
    <t xml:space="preserve">   ตำแหน่ง นักวิชาการการเงินและบัญชี</t>
  </si>
  <si>
    <t>เงินอุดหนุนค่าครุภัณฑ์คอมพิวเตอร์ ศพด.</t>
  </si>
  <si>
    <t xml:space="preserve">         เงินอุดหนุนค่าครุภัณฑ์คอมพิวเตอร์ ศพด.</t>
  </si>
  <si>
    <t xml:space="preserve">         เงินอุดหนนุ ครุภัณฑ์คอมพิวเตอร์ ศพด.</t>
  </si>
  <si>
    <t xml:space="preserve">   เงินอุดหนุน ค่าครุภัณฑ์คอมพิวเตอร์ ศพด.</t>
  </si>
  <si>
    <t xml:space="preserve"> - เงินอุดหนุน ค่าครุภัณฑ์คอมพิวเตอร์ ศพด.</t>
  </si>
  <si>
    <t>เงินอุดหนุนค่าครุภัณฑ์คอมฯ ศพด.</t>
  </si>
  <si>
    <r>
      <t xml:space="preserve">งบกลาง  </t>
    </r>
    <r>
      <rPr>
        <sz val="12"/>
        <rFont val="Angsana New"/>
        <family val="1"/>
      </rPr>
      <t xml:space="preserve"> </t>
    </r>
  </si>
  <si>
    <r>
      <t xml:space="preserve">ค่าใช้สอย  </t>
    </r>
    <r>
      <rPr>
        <sz val="11"/>
        <rFont val="Angsana New"/>
        <family val="1"/>
      </rPr>
      <t xml:space="preserve"> </t>
    </r>
  </si>
  <si>
    <t>เงินอุดหนุนโครงการป้องกันยาเสพติดฯ</t>
  </si>
  <si>
    <t>รวมรายจ่าย</t>
  </si>
  <si>
    <t xml:space="preserve">       เงินอุดหนุน-โครงการคนไทยใจอาสาปี 56</t>
  </si>
  <si>
    <t xml:space="preserve">       เงินอุดหนุน-สวัสดิการครู ผดด.</t>
  </si>
  <si>
    <t xml:space="preserve">        เงินรับฝาก - เงินสมทบประกันสังคม</t>
  </si>
  <si>
    <t xml:space="preserve">       เงินอุดหนุน - ค่าวัสดุการศึกษา ศพด.</t>
  </si>
  <si>
    <t xml:space="preserve">       เงินรายรับ</t>
  </si>
  <si>
    <t xml:space="preserve">             เงินรับฝาก - เงินสมทบประกันสังคม</t>
  </si>
  <si>
    <t>เงินรับฝาก-เงินสมทบประกันสังคม</t>
  </si>
  <si>
    <t>เงินอุดหนุนค่าวัสดุการศึกษา ศพด.</t>
  </si>
  <si>
    <t>ผู้บันทึก</t>
  </si>
  <si>
    <t>ปีงบประมาณ  2557</t>
  </si>
  <si>
    <t xml:space="preserve">       เงินอุดหนุนเฉพาะกิจค้างจ่าย</t>
  </si>
  <si>
    <t>รายจ่ายค้างจ่าย</t>
  </si>
  <si>
    <t>เงินอุดหนุนเฉพาะค้างจ่าย</t>
  </si>
  <si>
    <t xml:space="preserve">           เงินอุดหนุนเฉพาะกิจค้างจ่าย</t>
  </si>
  <si>
    <t>.................................</t>
  </si>
  <si>
    <t>รายจ่ายตามงบประมาณ  ประจำเดือน ตุลาคม  2556</t>
  </si>
  <si>
    <r>
      <t>หัก</t>
    </r>
    <r>
      <rPr>
        <sz val="15"/>
        <rFont val="Cordia New"/>
        <family val="2"/>
      </rPr>
      <t xml:space="preserve">    </t>
    </r>
  </si>
  <si>
    <t>รายจ่ายตามงบประมาณ  ประจำเดือน พฤศจิกายน  2556</t>
  </si>
  <si>
    <t>รายจ่ายตามงบประมาณ (จ่ายจากเงินอุดหนุน) ประจำเดือนพฤศจิกายน 2556</t>
  </si>
  <si>
    <t>รายจ่ายตามงบประมาณ  ประจำเดือน ธันวาคม  2556</t>
  </si>
  <si>
    <t xml:space="preserve">         เงินฝากธนาคาร ธกส. ออมทรัพย์ เลขที่ 668-2-682721</t>
  </si>
  <si>
    <t xml:space="preserve">              เงินกู้ธนาคารออมสิน,กรุงไทย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</si>
  <si>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</si>
  <si>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รายจ่ายตามงบประมาณ  ประจำเดือน มกราคม  2557</t>
  </si>
  <si>
    <t>รายจ่ายตามงบประมาณ (จ่ายจากเงินอุดหนุน) ประจำเดือนมกราคม  2557</t>
  </si>
  <si>
    <t>00212</t>
  </si>
  <si>
    <t>บัญชีเงินฝาก ธกส.กรุงไทย 302 033715 1</t>
  </si>
  <si>
    <t>บัญชีเงินฝาก ธนาคารออมสิน 362450001734</t>
  </si>
  <si>
    <t>รายจ่ายตามงบประมาณ  ประจำเดือน กุมภาพันธ์  2557</t>
  </si>
  <si>
    <t>รายจ่ายตามงบประมาณ (จ่ายจากเงินอุดหนุน) ประจำเดือนกุมภาพันธ์  2557</t>
  </si>
  <si>
    <t>รายจ่ายตามงบประมาณ  ประจำเดือน มีนาคม  2557</t>
  </si>
  <si>
    <t>รายจ่ายตามงบประมาณ (จ่ายจากเงินอุดหนุน) ประจำเดือนมีนาคม  2557</t>
  </si>
  <si>
    <t>เลขที่..1/04/57..</t>
  </si>
  <si>
    <t>วันที่..30/4/57....</t>
  </si>
  <si>
    <t>เลขที่...2/04/57</t>
  </si>
  <si>
    <t>วันที่..30/4/57</t>
  </si>
  <si>
    <t>เลขที่..3/04/57..</t>
  </si>
  <si>
    <t>ประจำเดือน  เมษายน  2557</t>
  </si>
  <si>
    <t xml:space="preserve">           (นางสาวสุภาวรรณ  สิทธิบุ่น                 (นางสาวสุภาวรรณ  สิทธิบุ่น)                                 (นายวันชัย  จันคำ) </t>
  </si>
  <si>
    <t xml:space="preserve"> ปลัด อบต. รักษาการ ผอ.กองคลัง                  ปลัดองค์การบริหารส่วนตำบล                           นายกองค์การบริหารส่วนตำบล  </t>
  </si>
  <si>
    <t xml:space="preserve"> ปลัด อบต. รักษาการ ผอ.กองคลัง                  ปลัดองค์การบริหารส่วนตำบล                             นายกองค์การบริหารส่วนตำบล </t>
  </si>
  <si>
    <t>รายจ่ายตามงบประมาณ  ประจำเดือน เมษายน  2557</t>
  </si>
  <si>
    <t>รายจ่ายตามงบประมาณ (จ่ายจากเงินอุดหนุน) ประจำเดือนเมษายน  2557</t>
  </si>
  <si>
    <t xml:space="preserve">  โอนปิดบัญชีสมุดเงินสดรับเข้าบัญชีแยกประเภทที่เกี่ยวข้อง ประจำเดือน พฤษภาคม  2557</t>
  </si>
  <si>
    <t xml:space="preserve">  โอนปิดบัญชีสมุดเงินสดรับเข้าบัญชีแยกประเภทที่เกี่ยวข้อง ประจำเดือน พฤษภาคม   2557</t>
  </si>
  <si>
    <t xml:space="preserve"> ณ  วันที่  30  พฤษภาคม   2557</t>
  </si>
  <si>
    <t>ประจำเดือน…พฤษภาคม... พ.ศ. ...2557..........</t>
  </si>
  <si>
    <t>204500+19600</t>
  </si>
  <si>
    <t>รายจ่ายตามงบประมาณ  ประจำเดือน พฤษภาคม  2557</t>
  </si>
  <si>
    <t>รายจ่ายตามงบประมาณ (จ่ายจากเงินอุดหนุน) ประจำเดือนพฤษภาคม  2557</t>
  </si>
  <si>
    <t>ณ วันที่..…30  พฤษภาคม   2557…..</t>
  </si>
  <si>
    <t>วันที่ 30 พฤษภาคม  2557</t>
  </si>
  <si>
    <t>ยอดคงเหลือตามบัญชี  ณ  วันที่  30 พฤษภาคม 2557</t>
  </si>
  <si>
    <t>ลงชื่อ……….......……วันที่ 30 พฤษภาคม  2557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</si>
</sst>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00"/>
    <numFmt numFmtId="189" formatCode="_-* #,##0_-;\-* #,##0_-;_-* &quot;-&quot;??_-;_-@_-"/>
    <numFmt numFmtId="190" formatCode="0000"/>
    <numFmt numFmtId="191" formatCode="#,##0;[Red]#,##0"/>
    <numFmt numFmtId="192" formatCode="[$-107041E]d\ mmmm\ yyyy;@"/>
    <numFmt numFmtId="193" formatCode="_-* #,##0.0_-;\-* #,##0.0_-;_-* &quot;-&quot;??_-;_-@_-"/>
    <numFmt numFmtId="194" formatCode="mmm\-yyyy"/>
    <numFmt numFmtId="195" formatCode="_-* #,##0.000_-;\-* #,##0.000_-;_-* &quot;-&quot;??_-;_-@_-"/>
    <numFmt numFmtId="196" formatCode="_-* #,##0.0000_-;\-* #,##0.0000_-;_-* &quot;-&quot;??_-;_-@_-"/>
    <numFmt numFmtId="197" formatCode="0.0"/>
  </numFmts>
  <fonts count="101">
    <font>
      <sz val="10"/>
      <name val="Arial"/>
      <family val="0"/>
    </font>
    <font>
      <sz val="16"/>
      <name val="Angsana New"/>
      <family val="1"/>
    </font>
    <font>
      <b/>
      <sz val="16"/>
      <name val="BrowalliaUPC"/>
      <family val="2"/>
    </font>
    <font>
      <b/>
      <sz val="18"/>
      <name val="BrowalliaUPC"/>
      <family val="2"/>
    </font>
    <font>
      <sz val="16"/>
      <name val="BrowalliaUPC"/>
      <family val="2"/>
    </font>
    <font>
      <sz val="14"/>
      <name val="BrowalliaUPC"/>
      <family val="2"/>
    </font>
    <font>
      <b/>
      <u val="single"/>
      <sz val="16"/>
      <name val="BrowalliaUPC"/>
      <family val="2"/>
    </font>
    <font>
      <sz val="8"/>
      <name val="Arial"/>
      <family val="2"/>
    </font>
    <font>
      <u val="single"/>
      <sz val="16"/>
      <name val="BrowalliaUPC"/>
      <family val="2"/>
    </font>
    <font>
      <sz val="14"/>
      <name val="Browallia New"/>
      <family val="2"/>
    </font>
    <font>
      <u val="single"/>
      <sz val="14"/>
      <name val="BrowalliaUPC"/>
      <family val="2"/>
    </font>
    <font>
      <sz val="1"/>
      <name val="BrowalliaUPC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6"/>
      <name val="Cordia New"/>
      <family val="2"/>
    </font>
    <font>
      <b/>
      <sz val="18"/>
      <name val="Angsana New"/>
      <family val="1"/>
    </font>
    <font>
      <sz val="18"/>
      <name val="Angsana New"/>
      <family val="1"/>
    </font>
    <font>
      <b/>
      <sz val="18"/>
      <name val="Cordia New"/>
      <family val="2"/>
    </font>
    <font>
      <sz val="18"/>
      <name val="Cordia New"/>
      <family val="2"/>
    </font>
    <font>
      <sz val="16"/>
      <name val="Browallia New"/>
      <family val="2"/>
    </font>
    <font>
      <sz val="16"/>
      <name val="DilleniaUPC"/>
      <family val="1"/>
    </font>
    <font>
      <sz val="14"/>
      <name val="DilleniaUPC"/>
      <family val="1"/>
    </font>
    <font>
      <sz val="12"/>
      <name val="DilleniaUPC"/>
      <family val="1"/>
    </font>
    <font>
      <sz val="12"/>
      <name val="Angsana New"/>
      <family val="1"/>
    </font>
    <font>
      <sz val="10"/>
      <name val="DilleniaUPC"/>
      <family val="1"/>
    </font>
    <font>
      <sz val="13"/>
      <name val="DilleniaUPC"/>
      <family val="1"/>
    </font>
    <font>
      <sz val="11"/>
      <name val="DilleniaUP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DilleniaUPC"/>
      <family val="1"/>
    </font>
    <font>
      <sz val="11"/>
      <color indexed="12"/>
      <name val="DilleniaUPC"/>
      <family val="1"/>
    </font>
    <font>
      <sz val="12"/>
      <color indexed="12"/>
      <name val="DilleniaUPC"/>
      <family val="1"/>
    </font>
    <font>
      <b/>
      <sz val="14"/>
      <name val="Angsana New"/>
      <family val="1"/>
    </font>
    <font>
      <sz val="10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b/>
      <sz val="12"/>
      <name val="Angsana New"/>
      <family val="1"/>
    </font>
    <font>
      <sz val="8"/>
      <name val="Angsana New"/>
      <family val="1"/>
    </font>
    <font>
      <sz val="13"/>
      <name val="Angsana New"/>
      <family val="1"/>
    </font>
    <font>
      <b/>
      <sz val="10"/>
      <name val="Angsana New"/>
      <family val="1"/>
    </font>
    <font>
      <sz val="9"/>
      <name val="Angsana New"/>
      <family val="1"/>
    </font>
    <font>
      <sz val="11"/>
      <name val="Angsana New"/>
      <family val="1"/>
    </font>
    <font>
      <sz val="15"/>
      <name val="Cordia New"/>
      <family val="2"/>
    </font>
    <font>
      <sz val="15"/>
      <name val="Arial"/>
      <family val="2"/>
    </font>
    <font>
      <b/>
      <sz val="15"/>
      <name val="Cordia New"/>
      <family val="2"/>
    </font>
    <font>
      <b/>
      <u val="single"/>
      <sz val="15"/>
      <name val="Cordia New"/>
      <family val="2"/>
    </font>
    <font>
      <b/>
      <u val="single"/>
      <sz val="18"/>
      <name val="Angsana New"/>
      <family val="1"/>
    </font>
    <font>
      <sz val="8"/>
      <name val="DilleniaUPC"/>
      <family val="1"/>
    </font>
    <font>
      <sz val="9"/>
      <name val="DilleniaUPC"/>
      <family val="1"/>
    </font>
    <font>
      <b/>
      <sz val="10"/>
      <name val="DilleniaUPC"/>
      <family val="1"/>
    </font>
    <font>
      <b/>
      <sz val="10"/>
      <color indexed="12"/>
      <name val="DilleniaUPC"/>
      <family val="1"/>
    </font>
    <font>
      <sz val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56"/>
      <name val="DilleniaUPC"/>
      <family val="1"/>
    </font>
    <font>
      <sz val="14"/>
      <color indexed="62"/>
      <name val="DilleniaUPC"/>
      <family val="1"/>
    </font>
    <font>
      <sz val="15"/>
      <color indexed="8"/>
      <name val="Cordia New"/>
      <family val="2"/>
    </font>
    <font>
      <sz val="15"/>
      <color indexed="8"/>
      <name val="Arial"/>
      <family val="2"/>
    </font>
    <font>
      <b/>
      <u val="singleAccounting"/>
      <sz val="15"/>
      <color indexed="8"/>
      <name val="Cordia New"/>
      <family val="2"/>
    </font>
    <font>
      <b/>
      <sz val="15"/>
      <color indexed="8"/>
      <name val="Cordia New"/>
      <family val="2"/>
    </font>
    <font>
      <b/>
      <sz val="15"/>
      <color indexed="9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3"/>
      <name val="DilleniaUPC"/>
      <family val="1"/>
    </font>
    <font>
      <sz val="14"/>
      <color theme="3" tint="0.39998000860214233"/>
      <name val="DilleniaUPC"/>
      <family val="1"/>
    </font>
    <font>
      <sz val="15"/>
      <color theme="1"/>
      <name val="Cordia New"/>
      <family val="2"/>
    </font>
    <font>
      <sz val="15"/>
      <color theme="1"/>
      <name val="Arial"/>
      <family val="2"/>
    </font>
    <font>
      <b/>
      <u val="singleAccounting"/>
      <sz val="15"/>
      <color theme="1"/>
      <name val="Cordia New"/>
      <family val="2"/>
    </font>
    <font>
      <b/>
      <sz val="15"/>
      <color theme="1"/>
      <name val="Cordia New"/>
      <family val="2"/>
    </font>
    <font>
      <b/>
      <sz val="15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20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1" borderId="2" applyNumberFormat="0" applyAlignment="0" applyProtection="0"/>
    <xf numFmtId="0" fontId="84" fillId="0" borderId="3" applyNumberFormat="0" applyFill="0" applyAlignment="0" applyProtection="0"/>
    <xf numFmtId="0" fontId="85" fillId="22" borderId="0" applyNumberFormat="0" applyBorder="0" applyAlignment="0" applyProtection="0"/>
    <xf numFmtId="0" fontId="1" fillId="0" borderId="0">
      <alignment/>
      <protection/>
    </xf>
    <xf numFmtId="0" fontId="86" fillId="23" borderId="1" applyNumberFormat="0" applyAlignment="0" applyProtection="0"/>
    <xf numFmtId="0" fontId="87" fillId="24" borderId="0" applyNumberFormat="0" applyBorder="0" applyAlignment="0" applyProtection="0"/>
    <xf numFmtId="0" fontId="88" fillId="0" borderId="4" applyNumberFormat="0" applyFill="0" applyAlignment="0" applyProtection="0"/>
    <xf numFmtId="0" fontId="89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90" fillId="20" borderId="5" applyNumberFormat="0" applyAlignment="0" applyProtection="0"/>
    <xf numFmtId="0" fontId="0" fillId="32" borderId="6" applyNumberFormat="0" applyFont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565">
    <xf numFmtId="0" fontId="0" fillId="0" borderId="0" xfId="0" applyAlignment="1">
      <alignment/>
    </xf>
    <xf numFmtId="0" fontId="2" fillId="0" borderId="0" xfId="47" applyFont="1" applyAlignment="1">
      <alignment horizontal="center"/>
      <protection/>
    </xf>
    <xf numFmtId="0" fontId="2" fillId="0" borderId="0" xfId="47" applyFont="1" applyAlignment="1">
      <alignment/>
      <protection/>
    </xf>
    <xf numFmtId="0" fontId="4" fillId="0" borderId="0" xfId="47" applyFont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0" xfId="47" applyFont="1" applyBorder="1">
      <alignment/>
      <protection/>
    </xf>
    <xf numFmtId="187" fontId="4" fillId="0" borderId="11" xfId="47" applyNumberFormat="1" applyFont="1" applyBorder="1" applyAlignment="1">
      <alignment horizontal="center"/>
      <protection/>
    </xf>
    <xf numFmtId="0" fontId="4" fillId="0" borderId="11" xfId="47" applyFont="1" applyBorder="1">
      <alignment/>
      <protection/>
    </xf>
    <xf numFmtId="187" fontId="4" fillId="0" borderId="12" xfId="47" applyNumberFormat="1" applyFont="1" applyBorder="1" applyAlignment="1" quotePrefix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5" fillId="0" borderId="14" xfId="47" applyFont="1" applyBorder="1">
      <alignment/>
      <protection/>
    </xf>
    <xf numFmtId="187" fontId="4" fillId="0" borderId="15" xfId="47" applyNumberFormat="1" applyFont="1" applyBorder="1" applyAlignment="1" quotePrefix="1">
      <alignment horizontal="center"/>
      <protection/>
    </xf>
    <xf numFmtId="0" fontId="4" fillId="0" borderId="14" xfId="47" applyFont="1" applyBorder="1">
      <alignment/>
      <protection/>
    </xf>
    <xf numFmtId="187" fontId="4" fillId="0" borderId="11" xfId="47" applyNumberFormat="1" applyFont="1" applyBorder="1" applyAlignment="1" quotePrefix="1">
      <alignment horizontal="center"/>
      <protection/>
    </xf>
    <xf numFmtId="0" fontId="4" fillId="0" borderId="13" xfId="47" applyFont="1" applyBorder="1" applyAlignment="1" quotePrefix="1">
      <alignment horizontal="center"/>
      <protection/>
    </xf>
    <xf numFmtId="0" fontId="4" fillId="0" borderId="11" xfId="47" applyFont="1" applyBorder="1" applyAlignment="1" quotePrefix="1">
      <alignment horizontal="center"/>
      <protection/>
    </xf>
    <xf numFmtId="0" fontId="4" fillId="0" borderId="16" xfId="47" applyFont="1" applyBorder="1">
      <alignment/>
      <protection/>
    </xf>
    <xf numFmtId="0" fontId="4" fillId="0" borderId="0" xfId="47" applyFont="1" applyBorder="1">
      <alignment/>
      <protection/>
    </xf>
    <xf numFmtId="0" fontId="2" fillId="0" borderId="0" xfId="47" applyFont="1" applyBorder="1" applyAlignment="1">
      <alignment horizontal="center"/>
      <protection/>
    </xf>
    <xf numFmtId="0" fontId="6" fillId="0" borderId="0" xfId="47" applyFont="1" applyBorder="1" applyAlignment="1">
      <alignment horizontal="left"/>
      <protection/>
    </xf>
    <xf numFmtId="0" fontId="4" fillId="0" borderId="17" xfId="47" applyFont="1" applyBorder="1" applyAlignment="1">
      <alignment horizontal="left"/>
      <protection/>
    </xf>
    <xf numFmtId="0" fontId="4" fillId="0" borderId="18" xfId="47" applyFont="1" applyBorder="1">
      <alignment/>
      <protection/>
    </xf>
    <xf numFmtId="0" fontId="2" fillId="0" borderId="15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4" fillId="0" borderId="19" xfId="47" applyFont="1" applyBorder="1" applyAlignment="1">
      <alignment horizontal="center"/>
      <protection/>
    </xf>
    <xf numFmtId="0" fontId="2" fillId="0" borderId="0" xfId="47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8" fillId="0" borderId="10" xfId="47" applyFont="1" applyBorder="1">
      <alignment/>
      <protection/>
    </xf>
    <xf numFmtId="0" fontId="15" fillId="0" borderId="20" xfId="0" applyFont="1" applyBorder="1" applyAlignment="1">
      <alignment/>
    </xf>
    <xf numFmtId="0" fontId="9" fillId="0" borderId="11" xfId="47" applyFont="1" applyBorder="1" applyAlignment="1">
      <alignment horizontal="left"/>
      <protection/>
    </xf>
    <xf numFmtId="0" fontId="4" fillId="0" borderId="10" xfId="47" applyFont="1" applyBorder="1" applyAlignment="1">
      <alignment/>
      <protection/>
    </xf>
    <xf numFmtId="0" fontId="5" fillId="0" borderId="10" xfId="47" applyFont="1" applyBorder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 applyAlignment="1">
      <alignment horizontal="left"/>
      <protection/>
    </xf>
    <xf numFmtId="0" fontId="5" fillId="0" borderId="10" xfId="47" applyFont="1" applyBorder="1" applyAlignment="1">
      <alignment/>
      <protection/>
    </xf>
    <xf numFmtId="190" fontId="4" fillId="0" borderId="11" xfId="47" applyNumberFormat="1" applyFont="1" applyBorder="1" applyAlignment="1" quotePrefix="1">
      <alignment horizontal="center"/>
      <protection/>
    </xf>
    <xf numFmtId="190" fontId="4" fillId="0" borderId="15" xfId="47" applyNumberFormat="1" applyFont="1" applyBorder="1" applyAlignment="1" quotePrefix="1">
      <alignment horizontal="center"/>
      <protection/>
    </xf>
    <xf numFmtId="0" fontId="4" fillId="0" borderId="15" xfId="47" applyFont="1" applyBorder="1" applyAlignment="1" quotePrefix="1">
      <alignment horizontal="center"/>
      <protection/>
    </xf>
    <xf numFmtId="0" fontId="14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2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5" fillId="0" borderId="25" xfId="0" applyFont="1" applyBorder="1" applyAlignment="1" quotePrefix="1">
      <alignment horizontal="center"/>
    </xf>
    <xf numFmtId="189" fontId="15" fillId="0" borderId="26" xfId="33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189" fontId="15" fillId="0" borderId="26" xfId="33" applyNumberFormat="1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 quotePrefix="1">
      <alignment horizontal="center"/>
    </xf>
    <xf numFmtId="189" fontId="15" fillId="0" borderId="20" xfId="33" applyNumberFormat="1" applyFont="1" applyBorder="1" applyAlignment="1">
      <alignment/>
    </xf>
    <xf numFmtId="0" fontId="15" fillId="0" borderId="28" xfId="0" applyFont="1" applyBorder="1" applyAlignment="1">
      <alignment horizontal="center"/>
    </xf>
    <xf numFmtId="189" fontId="15" fillId="0" borderId="20" xfId="33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89" fontId="15" fillId="0" borderId="29" xfId="33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2" fontId="15" fillId="0" borderId="22" xfId="0" applyNumberFormat="1" applyFont="1" applyBorder="1" applyAlignment="1" quotePrefix="1">
      <alignment horizontal="center"/>
    </xf>
    <xf numFmtId="189" fontId="15" fillId="0" borderId="23" xfId="33" applyNumberFormat="1" applyFont="1" applyBorder="1" applyAlignment="1">
      <alignment horizontal="center"/>
    </xf>
    <xf numFmtId="189" fontId="15" fillId="0" borderId="23" xfId="33" applyNumberFormat="1" applyFont="1" applyBorder="1" applyAlignment="1">
      <alignment/>
    </xf>
    <xf numFmtId="0" fontId="14" fillId="0" borderId="24" xfId="0" applyFont="1" applyBorder="1" applyAlignment="1">
      <alignment/>
    </xf>
    <xf numFmtId="2" fontId="15" fillId="0" borderId="25" xfId="0" applyNumberFormat="1" applyFont="1" applyBorder="1" applyAlignment="1" quotePrefix="1">
      <alignment horizontal="center"/>
    </xf>
    <xf numFmtId="190" fontId="15" fillId="0" borderId="25" xfId="0" applyNumberFormat="1" applyFont="1" applyBorder="1" applyAlignment="1" quotePrefix="1">
      <alignment horizontal="center"/>
    </xf>
    <xf numFmtId="190" fontId="15" fillId="0" borderId="28" xfId="0" applyNumberFormat="1" applyFont="1" applyBorder="1" applyAlignment="1" quotePrefix="1">
      <alignment horizontal="center"/>
    </xf>
    <xf numFmtId="2" fontId="15" fillId="0" borderId="11" xfId="0" applyNumberFormat="1" applyFont="1" applyBorder="1" applyAlignment="1">
      <alignment/>
    </xf>
    <xf numFmtId="189" fontId="15" fillId="0" borderId="29" xfId="0" applyNumberFormat="1" applyFont="1" applyBorder="1" applyAlignment="1">
      <alignment/>
    </xf>
    <xf numFmtId="2" fontId="15" fillId="0" borderId="28" xfId="0" applyNumberFormat="1" applyFont="1" applyBorder="1" applyAlignment="1" quotePrefix="1">
      <alignment horizontal="center"/>
    </xf>
    <xf numFmtId="2" fontId="15" fillId="0" borderId="11" xfId="0" applyNumberFormat="1" applyFont="1" applyBorder="1" applyAlignment="1">
      <alignment horizontal="center"/>
    </xf>
    <xf numFmtId="189" fontId="15" fillId="0" borderId="10" xfId="3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89" fontId="15" fillId="0" borderId="0" xfId="33" applyNumberFormat="1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5" fillId="0" borderId="14" xfId="0" applyFont="1" applyBorder="1" applyAlignment="1">
      <alignment horizontal="center"/>
    </xf>
    <xf numFmtId="189" fontId="15" fillId="0" borderId="15" xfId="33" applyNumberFormat="1" applyFont="1" applyBorder="1" applyAlignment="1">
      <alignment/>
    </xf>
    <xf numFmtId="0" fontId="15" fillId="0" borderId="30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189" fontId="15" fillId="0" borderId="13" xfId="33" applyNumberFormat="1" applyFont="1" applyBorder="1" applyAlignment="1">
      <alignment/>
    </xf>
    <xf numFmtId="0" fontId="15" fillId="0" borderId="16" xfId="0" applyFont="1" applyBorder="1" applyAlignment="1">
      <alignment/>
    </xf>
    <xf numFmtId="189" fontId="15" fillId="0" borderId="13" xfId="33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189" fontId="15" fillId="0" borderId="25" xfId="33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89" fontId="15" fillId="0" borderId="25" xfId="33" applyNumberFormat="1" applyFont="1" applyBorder="1" applyAlignment="1">
      <alignment horizontal="right"/>
    </xf>
    <xf numFmtId="0" fontId="12" fillId="0" borderId="25" xfId="0" applyFont="1" applyBorder="1" applyAlignment="1">
      <alignment horizontal="center"/>
    </xf>
    <xf numFmtId="189" fontId="15" fillId="0" borderId="25" xfId="33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189" fontId="15" fillId="0" borderId="28" xfId="33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89" fontId="15" fillId="0" borderId="28" xfId="33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9" fontId="15" fillId="0" borderId="11" xfId="33" applyNumberFormat="1" applyFont="1" applyBorder="1" applyAlignment="1">
      <alignment/>
    </xf>
    <xf numFmtId="0" fontId="12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189" fontId="15" fillId="0" borderId="32" xfId="33" applyNumberFormat="1" applyFont="1" applyBorder="1" applyAlignment="1">
      <alignment/>
    </xf>
    <xf numFmtId="0" fontId="15" fillId="0" borderId="33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189" fontId="15" fillId="0" borderId="34" xfId="33" applyNumberFormat="1" applyFont="1" applyBorder="1" applyAlignment="1">
      <alignment/>
    </xf>
    <xf numFmtId="0" fontId="15" fillId="0" borderId="35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0" xfId="0" applyBorder="1" applyAlignment="1">
      <alignment/>
    </xf>
    <xf numFmtId="0" fontId="15" fillId="0" borderId="29" xfId="0" applyFont="1" applyBorder="1" applyAlignment="1">
      <alignment horizontal="center"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8" xfId="0" applyFont="1" applyBorder="1" applyAlignment="1">
      <alignment/>
    </xf>
    <xf numFmtId="0" fontId="12" fillId="0" borderId="23" xfId="0" applyFont="1" applyBorder="1" applyAlignment="1">
      <alignment/>
    </xf>
    <xf numFmtId="0" fontId="15" fillId="0" borderId="26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12" fillId="0" borderId="41" xfId="0" applyFont="1" applyBorder="1" applyAlignment="1">
      <alignment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7" fillId="0" borderId="11" xfId="0" applyFont="1" applyBorder="1" applyAlignment="1">
      <alignment/>
    </xf>
    <xf numFmtId="43" fontId="17" fillId="0" borderId="11" xfId="33" applyFont="1" applyBorder="1" applyAlignment="1">
      <alignment/>
    </xf>
    <xf numFmtId="43" fontId="17" fillId="0" borderId="11" xfId="33" applyFont="1" applyBorder="1" applyAlignment="1">
      <alignment horizontal="center"/>
    </xf>
    <xf numFmtId="43" fontId="17" fillId="0" borderId="15" xfId="33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10" xfId="47" applyFont="1" applyBorder="1" applyAlignment="1">
      <alignment horizontal="center"/>
      <protection/>
    </xf>
    <xf numFmtId="43" fontId="18" fillId="0" borderId="11" xfId="33" applyFont="1" applyBorder="1" applyAlignment="1">
      <alignment horizontal="center"/>
    </xf>
    <xf numFmtId="0" fontId="18" fillId="0" borderId="29" xfId="47" applyFont="1" applyBorder="1" applyAlignment="1">
      <alignment horizontal="center"/>
      <protection/>
    </xf>
    <xf numFmtId="0" fontId="18" fillId="0" borderId="11" xfId="47" applyFont="1" applyBorder="1" applyAlignment="1">
      <alignment horizontal="center"/>
      <protection/>
    </xf>
    <xf numFmtId="0" fontId="18" fillId="0" borderId="39" xfId="47" applyFont="1" applyBorder="1" applyAlignment="1">
      <alignment horizontal="center"/>
      <protection/>
    </xf>
    <xf numFmtId="0" fontId="19" fillId="0" borderId="0" xfId="47" applyFont="1">
      <alignment/>
      <protection/>
    </xf>
    <xf numFmtId="0" fontId="4" fillId="0" borderId="22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 quotePrefix="1">
      <alignment horizontal="center"/>
    </xf>
    <xf numFmtId="0" fontId="4" fillId="0" borderId="25" xfId="47" applyFont="1" applyBorder="1">
      <alignment/>
      <protection/>
    </xf>
    <xf numFmtId="0" fontId="20" fillId="0" borderId="25" xfId="47" applyFont="1" applyBorder="1" applyAlignment="1">
      <alignment horizontal="center"/>
      <protection/>
    </xf>
    <xf numFmtId="0" fontId="4" fillId="0" borderId="25" xfId="47" applyFont="1" applyBorder="1" applyAlignment="1">
      <alignment/>
      <protection/>
    </xf>
    <xf numFmtId="0" fontId="20" fillId="0" borderId="25" xfId="47" applyFont="1" applyBorder="1" applyAlignment="1">
      <alignment horizontal="center"/>
      <protection/>
    </xf>
    <xf numFmtId="0" fontId="1" fillId="0" borderId="25" xfId="47" applyFont="1" applyBorder="1" applyAlignment="1">
      <alignment horizontal="center"/>
      <protection/>
    </xf>
    <xf numFmtId="0" fontId="4" fillId="0" borderId="25" xfId="47" applyFont="1" applyBorder="1" applyAlignment="1">
      <alignment horizontal="left"/>
      <protection/>
    </xf>
    <xf numFmtId="49" fontId="4" fillId="0" borderId="4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15" xfId="47" applyFont="1" applyBorder="1" applyAlignment="1">
      <alignment horizontal="center"/>
      <protection/>
    </xf>
    <xf numFmtId="0" fontId="22" fillId="0" borderId="39" xfId="47" applyFont="1" applyBorder="1" applyAlignment="1" quotePrefix="1">
      <alignment horizontal="center"/>
      <protection/>
    </xf>
    <xf numFmtId="0" fontId="22" fillId="0" borderId="11" xfId="47" applyFont="1" applyBorder="1" applyAlignment="1" quotePrefix="1">
      <alignment horizontal="center"/>
      <protection/>
    </xf>
    <xf numFmtId="0" fontId="23" fillId="0" borderId="13" xfId="47" applyFont="1" applyBorder="1" applyAlignment="1">
      <alignment horizontal="center"/>
      <protection/>
    </xf>
    <xf numFmtId="0" fontId="22" fillId="0" borderId="15" xfId="47" applyFont="1" applyBorder="1" applyAlignment="1" quotePrefix="1">
      <alignment horizontal="center"/>
      <protection/>
    </xf>
    <xf numFmtId="0" fontId="22" fillId="0" borderId="11" xfId="47" applyFont="1" applyBorder="1" quotePrefix="1">
      <alignment/>
      <protection/>
    </xf>
    <xf numFmtId="0" fontId="22" fillId="0" borderId="11" xfId="47" applyFont="1" applyBorder="1">
      <alignment/>
      <protection/>
    </xf>
    <xf numFmtId="0" fontId="22" fillId="0" borderId="11" xfId="47" applyFont="1" applyBorder="1" applyAlignment="1">
      <alignment horizontal="center"/>
      <protection/>
    </xf>
    <xf numFmtId="43" fontId="24" fillId="0" borderId="11" xfId="33" applyFont="1" applyBorder="1" applyAlignment="1">
      <alignment horizontal="left"/>
    </xf>
    <xf numFmtId="0" fontId="22" fillId="0" borderId="11" xfId="47" applyFont="1" applyBorder="1" applyAlignment="1">
      <alignment horizontal="left"/>
      <protection/>
    </xf>
    <xf numFmtId="0" fontId="22" fillId="0" borderId="11" xfId="47" applyFont="1" applyBorder="1" applyAlignment="1">
      <alignment/>
      <protection/>
    </xf>
    <xf numFmtId="0" fontId="22" fillId="0" borderId="13" xfId="47" applyFont="1" applyBorder="1" applyAlignment="1">
      <alignment horizontal="center"/>
      <protection/>
    </xf>
    <xf numFmtId="0" fontId="22" fillId="0" borderId="11" xfId="0" applyFont="1" applyBorder="1" applyAlignment="1" quotePrefix="1">
      <alignment/>
    </xf>
    <xf numFmtId="0" fontId="22" fillId="0" borderId="11" xfId="0" applyFont="1" applyBorder="1" applyAlignment="1" quotePrefix="1">
      <alignment horizontal="center"/>
    </xf>
    <xf numFmtId="0" fontId="22" fillId="0" borderId="11" xfId="0" applyFont="1" applyBorder="1" applyAlignment="1">
      <alignment horizontal="center"/>
    </xf>
    <xf numFmtId="43" fontId="22" fillId="0" borderId="11" xfId="33" applyFont="1" applyBorder="1" applyAlignment="1">
      <alignment horizontal="center"/>
    </xf>
    <xf numFmtId="2" fontId="23" fillId="0" borderId="11" xfId="47" applyNumberFormat="1" applyFont="1" applyBorder="1" applyAlignment="1">
      <alignment horizontal="center"/>
      <protection/>
    </xf>
    <xf numFmtId="0" fontId="22" fillId="0" borderId="11" xfId="0" applyFont="1" applyBorder="1" applyAlignment="1">
      <alignment horizontal="left"/>
    </xf>
    <xf numFmtId="189" fontId="22" fillId="0" borderId="11" xfId="33" applyNumberFormat="1" applyFont="1" applyBorder="1" applyAlignment="1">
      <alignment horizontal="center"/>
    </xf>
    <xf numFmtId="189" fontId="23" fillId="0" borderId="11" xfId="33" applyNumberFormat="1" applyFont="1" applyBorder="1" applyAlignment="1">
      <alignment horizontal="center"/>
    </xf>
    <xf numFmtId="43" fontId="22" fillId="0" borderId="11" xfId="33" applyNumberFormat="1" applyFont="1" applyBorder="1" applyAlignment="1">
      <alignment horizontal="center"/>
    </xf>
    <xf numFmtId="43" fontId="23" fillId="0" borderId="11" xfId="33" applyNumberFormat="1" applyFont="1" applyBorder="1" applyAlignment="1">
      <alignment horizontal="center"/>
    </xf>
    <xf numFmtId="43" fontId="26" fillId="0" borderId="11" xfId="33" applyFont="1" applyBorder="1" applyAlignment="1">
      <alignment/>
    </xf>
    <xf numFmtId="189" fontId="26" fillId="0" borderId="11" xfId="33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47" applyFont="1" applyBorder="1">
      <alignment/>
      <protection/>
    </xf>
    <xf numFmtId="0" fontId="22" fillId="0" borderId="0" xfId="47" applyFont="1" applyBorder="1" applyAlignment="1">
      <alignment/>
      <protection/>
    </xf>
    <xf numFmtId="0" fontId="22" fillId="0" borderId="11" xfId="0" applyFont="1" applyBorder="1" applyAlignment="1" quotePrefix="1">
      <alignment horizontal="left"/>
    </xf>
    <xf numFmtId="0" fontId="23" fillId="0" borderId="11" xfId="47" applyFont="1" applyBorder="1" applyAlignment="1">
      <alignment horizontal="center"/>
      <protection/>
    </xf>
    <xf numFmtId="43" fontId="27" fillId="0" borderId="11" xfId="33" applyFont="1" applyBorder="1" applyAlignment="1">
      <alignment horizontal="center"/>
    </xf>
    <xf numFmtId="43" fontId="23" fillId="0" borderId="11" xfId="33" applyFont="1" applyBorder="1" applyAlignment="1">
      <alignment horizontal="center"/>
    </xf>
    <xf numFmtId="189" fontId="27" fillId="0" borderId="11" xfId="33" applyNumberFormat="1" applyFont="1" applyBorder="1" applyAlignment="1">
      <alignment horizontal="center"/>
    </xf>
    <xf numFmtId="43" fontId="25" fillId="0" borderId="11" xfId="33" applyFont="1" applyBorder="1" applyAlignment="1">
      <alignment horizontal="center"/>
    </xf>
    <xf numFmtId="189" fontId="22" fillId="0" borderId="11" xfId="47" applyNumberFormat="1" applyFont="1" applyBorder="1" applyAlignment="1">
      <alignment horizontal="center"/>
      <protection/>
    </xf>
    <xf numFmtId="2" fontId="22" fillId="0" borderId="11" xfId="47" applyNumberFormat="1" applyFont="1" applyBorder="1" applyAlignment="1">
      <alignment horizontal="center"/>
      <protection/>
    </xf>
    <xf numFmtId="2" fontId="22" fillId="0" borderId="11" xfId="0" applyNumberFormat="1" applyFont="1" applyBorder="1" applyAlignment="1">
      <alignment/>
    </xf>
    <xf numFmtId="0" fontId="26" fillId="0" borderId="11" xfId="47" applyFont="1" applyBorder="1" applyAlignment="1">
      <alignment horizontal="center"/>
      <protection/>
    </xf>
    <xf numFmtId="0" fontId="22" fillId="0" borderId="0" xfId="47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10" xfId="47" applyFont="1" applyBorder="1" applyAlignment="1">
      <alignment horizontal="left"/>
      <protection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189" fontId="15" fillId="0" borderId="45" xfId="33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0" fillId="0" borderId="0" xfId="0" applyFont="1" applyAlignment="1">
      <alignment/>
    </xf>
    <xf numFmtId="0" fontId="30" fillId="0" borderId="11" xfId="47" applyFont="1" applyBorder="1" applyAlignment="1">
      <alignment horizontal="center"/>
      <protection/>
    </xf>
    <xf numFmtId="43" fontId="31" fillId="0" borderId="11" xfId="33" applyFont="1" applyBorder="1" applyAlignment="1">
      <alignment horizontal="center"/>
    </xf>
    <xf numFmtId="0" fontId="32" fillId="0" borderId="11" xfId="47" applyFont="1" applyBorder="1" applyAlignment="1">
      <alignment horizontal="center"/>
      <protection/>
    </xf>
    <xf numFmtId="0" fontId="4" fillId="0" borderId="29" xfId="47" applyFont="1" applyBorder="1">
      <alignment/>
      <protection/>
    </xf>
    <xf numFmtId="0" fontId="4" fillId="0" borderId="32" xfId="0" applyFont="1" applyBorder="1" applyAlignment="1">
      <alignment/>
    </xf>
    <xf numFmtId="0" fontId="4" fillId="0" borderId="11" xfId="47" applyFont="1" applyBorder="1" applyAlignment="1">
      <alignment/>
      <protection/>
    </xf>
    <xf numFmtId="0" fontId="4" fillId="0" borderId="39" xfId="4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2" xfId="0" applyFont="1" applyBorder="1" applyAlignment="1">
      <alignment/>
    </xf>
    <xf numFmtId="49" fontId="20" fillId="0" borderId="12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34" fillId="0" borderId="0" xfId="0" applyFont="1" applyAlignment="1">
      <alignment/>
    </xf>
    <xf numFmtId="0" fontId="33" fillId="0" borderId="0" xfId="47" applyFont="1" applyAlignment="1">
      <alignment horizontal="left"/>
      <protection/>
    </xf>
    <xf numFmtId="0" fontId="33" fillId="0" borderId="0" xfId="47" applyFont="1">
      <alignment/>
      <protection/>
    </xf>
    <xf numFmtId="0" fontId="33" fillId="0" borderId="0" xfId="47" applyFont="1" applyAlignment="1">
      <alignment horizontal="right"/>
      <protection/>
    </xf>
    <xf numFmtId="49" fontId="35" fillId="0" borderId="47" xfId="47" applyNumberFormat="1" applyFont="1" applyBorder="1" applyAlignment="1">
      <alignment horizontal="center"/>
      <protection/>
    </xf>
    <xf numFmtId="0" fontId="33" fillId="0" borderId="16" xfId="47" applyFont="1" applyBorder="1" applyAlignment="1">
      <alignment horizontal="center"/>
      <protection/>
    </xf>
    <xf numFmtId="0" fontId="33" fillId="0" borderId="12" xfId="47" applyFont="1" applyBorder="1" applyAlignment="1">
      <alignment horizontal="center"/>
      <protection/>
    </xf>
    <xf numFmtId="49" fontId="35" fillId="0" borderId="13" xfId="47" applyNumberFormat="1" applyFont="1" applyBorder="1" applyAlignment="1">
      <alignment horizontal="center"/>
      <protection/>
    </xf>
    <xf numFmtId="49" fontId="35" fillId="0" borderId="48" xfId="47" applyNumberFormat="1" applyFont="1" applyBorder="1" applyAlignment="1">
      <alignment horizontal="center"/>
      <protection/>
    </xf>
    <xf numFmtId="0" fontId="33" fillId="0" borderId="49" xfId="47" applyFont="1" applyBorder="1">
      <alignment/>
      <protection/>
    </xf>
    <xf numFmtId="0" fontId="33" fillId="0" borderId="50" xfId="47" applyFont="1" applyBorder="1">
      <alignment/>
      <protection/>
    </xf>
    <xf numFmtId="0" fontId="33" fillId="0" borderId="31" xfId="47" applyFont="1" applyBorder="1">
      <alignment/>
      <protection/>
    </xf>
    <xf numFmtId="0" fontId="33" fillId="0" borderId="41" xfId="47" applyFont="1" applyBorder="1">
      <alignment/>
      <protection/>
    </xf>
    <xf numFmtId="49" fontId="35" fillId="0" borderId="32" xfId="47" applyNumberFormat="1" applyFont="1" applyBorder="1" applyAlignment="1">
      <alignment horizontal="center"/>
      <protection/>
    </xf>
    <xf numFmtId="0" fontId="33" fillId="0" borderId="24" xfId="47" applyFont="1" applyBorder="1">
      <alignment/>
      <protection/>
    </xf>
    <xf numFmtId="0" fontId="33" fillId="0" borderId="37" xfId="47" applyFont="1" applyBorder="1">
      <alignment/>
      <protection/>
    </xf>
    <xf numFmtId="49" fontId="35" fillId="0" borderId="25" xfId="47" applyNumberFormat="1" applyFont="1" applyBorder="1" applyAlignment="1">
      <alignment horizontal="center"/>
      <protection/>
    </xf>
    <xf numFmtId="0" fontId="33" fillId="0" borderId="12" xfId="47" applyFont="1" applyBorder="1">
      <alignment/>
      <protection/>
    </xf>
    <xf numFmtId="0" fontId="33" fillId="0" borderId="16" xfId="47" applyFont="1" applyBorder="1">
      <alignment/>
      <protection/>
    </xf>
    <xf numFmtId="49" fontId="35" fillId="0" borderId="25" xfId="47" applyNumberFormat="1" applyFont="1" applyBorder="1" applyAlignment="1" quotePrefix="1">
      <alignment horizontal="center"/>
      <protection/>
    </xf>
    <xf numFmtId="0" fontId="37" fillId="0" borderId="24" xfId="47" applyFont="1" applyBorder="1">
      <alignment/>
      <protection/>
    </xf>
    <xf numFmtId="0" fontId="33" fillId="0" borderId="24" xfId="0" applyFont="1" applyBorder="1" applyAlignment="1">
      <alignment/>
    </xf>
    <xf numFmtId="49" fontId="35" fillId="0" borderId="19" xfId="47" applyNumberFormat="1" applyFont="1" applyBorder="1" applyAlignment="1">
      <alignment horizontal="center"/>
      <protection/>
    </xf>
    <xf numFmtId="0" fontId="33" fillId="0" borderId="0" xfId="47" applyFont="1" applyBorder="1">
      <alignment/>
      <protection/>
    </xf>
    <xf numFmtId="0" fontId="33" fillId="0" borderId="0" xfId="47" applyFont="1" applyBorder="1" applyAlignment="1">
      <alignment horizontal="center"/>
      <protection/>
    </xf>
    <xf numFmtId="49" fontId="35" fillId="0" borderId="12" xfId="47" applyNumberFormat="1" applyFont="1" applyBorder="1" applyAlignment="1">
      <alignment horizontal="center"/>
      <protection/>
    </xf>
    <xf numFmtId="49" fontId="35" fillId="0" borderId="0" xfId="47" applyNumberFormat="1" applyFont="1" applyBorder="1" applyAlignment="1">
      <alignment horizontal="center"/>
      <protection/>
    </xf>
    <xf numFmtId="0" fontId="35" fillId="0" borderId="33" xfId="47" applyFont="1" applyBorder="1">
      <alignment/>
      <protection/>
    </xf>
    <xf numFmtId="0" fontId="38" fillId="0" borderId="41" xfId="47" applyFont="1" applyBorder="1" applyAlignment="1">
      <alignment horizontal="left"/>
      <protection/>
    </xf>
    <xf numFmtId="189" fontId="33" fillId="0" borderId="25" xfId="33" applyNumberFormat="1" applyFont="1" applyBorder="1" applyAlignment="1">
      <alignment/>
    </xf>
    <xf numFmtId="0" fontId="35" fillId="0" borderId="26" xfId="47" applyFont="1" applyBorder="1">
      <alignment/>
      <protection/>
    </xf>
    <xf numFmtId="0" fontId="35" fillId="0" borderId="37" xfId="47" applyFont="1" applyBorder="1">
      <alignment/>
      <protection/>
    </xf>
    <xf numFmtId="0" fontId="38" fillId="0" borderId="37" xfId="47" applyFont="1" applyBorder="1" applyAlignment="1">
      <alignment horizontal="left"/>
      <protection/>
    </xf>
    <xf numFmtId="0" fontId="35" fillId="0" borderId="26" xfId="47" applyFont="1" applyBorder="1" applyAlignment="1">
      <alignment horizontal="center"/>
      <protection/>
    </xf>
    <xf numFmtId="0" fontId="33" fillId="0" borderId="24" xfId="47" applyFont="1" applyBorder="1" applyAlignment="1">
      <alignment horizontal="center"/>
      <protection/>
    </xf>
    <xf numFmtId="49" fontId="39" fillId="0" borderId="25" xfId="47" applyNumberFormat="1" applyFont="1" applyBorder="1" applyAlignment="1">
      <alignment horizontal="center"/>
      <protection/>
    </xf>
    <xf numFmtId="189" fontId="33" fillId="0" borderId="13" xfId="33" applyNumberFormat="1" applyFont="1" applyBorder="1" applyAlignment="1">
      <alignment/>
    </xf>
    <xf numFmtId="0" fontId="35" fillId="0" borderId="13" xfId="47" applyFont="1" applyBorder="1" applyAlignment="1">
      <alignment horizontal="left"/>
      <protection/>
    </xf>
    <xf numFmtId="0" fontId="33" fillId="0" borderId="13" xfId="47" applyFont="1" applyBorder="1">
      <alignment/>
      <protection/>
    </xf>
    <xf numFmtId="0" fontId="35" fillId="0" borderId="0" xfId="47" applyFont="1">
      <alignment/>
      <protection/>
    </xf>
    <xf numFmtId="0" fontId="33" fillId="0" borderId="0" xfId="47" applyFont="1" applyBorder="1" applyAlignment="1">
      <alignment horizontal="center" vertical="center"/>
      <protection/>
    </xf>
    <xf numFmtId="189" fontId="33" fillId="0" borderId="0" xfId="33" applyNumberFormat="1" applyFont="1" applyBorder="1" applyAlignment="1">
      <alignment horizontal="center" vertical="center"/>
    </xf>
    <xf numFmtId="189" fontId="33" fillId="0" borderId="0" xfId="33" applyNumberFormat="1" applyFont="1" applyBorder="1" applyAlignment="1">
      <alignment vertical="center"/>
    </xf>
    <xf numFmtId="0" fontId="24" fillId="0" borderId="0" xfId="47" applyFont="1" applyAlignment="1">
      <alignment horizontal="left"/>
      <protection/>
    </xf>
    <xf numFmtId="189" fontId="37" fillId="0" borderId="0" xfId="33" applyNumberFormat="1" applyFont="1" applyBorder="1" applyAlignment="1">
      <alignment horizontal="center"/>
    </xf>
    <xf numFmtId="0" fontId="37" fillId="0" borderId="0" xfId="47" applyFont="1" applyBorder="1" applyAlignment="1">
      <alignment horizontal="center"/>
      <protection/>
    </xf>
    <xf numFmtId="49" fontId="24" fillId="0" borderId="0" xfId="47" applyNumberFormat="1" applyFont="1" applyBorder="1" applyAlignment="1">
      <alignment horizontal="center"/>
      <protection/>
    </xf>
    <xf numFmtId="189" fontId="37" fillId="0" borderId="0" xfId="33" applyNumberFormat="1" applyFont="1" applyBorder="1" applyAlignment="1">
      <alignment/>
    </xf>
    <xf numFmtId="189" fontId="34" fillId="0" borderId="0" xfId="0" applyNumberFormat="1" applyFont="1" applyAlignment="1">
      <alignment/>
    </xf>
    <xf numFmtId="0" fontId="14" fillId="0" borderId="51" xfId="47" applyFont="1" applyBorder="1">
      <alignment/>
      <protection/>
    </xf>
    <xf numFmtId="43" fontId="15" fillId="0" borderId="52" xfId="33" applyFont="1" applyBorder="1" applyAlignment="1">
      <alignment horizontal="center"/>
    </xf>
    <xf numFmtId="0" fontId="15" fillId="0" borderId="53" xfId="47" applyFont="1" applyBorder="1">
      <alignment/>
      <protection/>
    </xf>
    <xf numFmtId="43" fontId="15" fillId="0" borderId="54" xfId="33" applyFont="1" applyBorder="1" applyAlignment="1">
      <alignment horizontal="center"/>
    </xf>
    <xf numFmtId="0" fontId="15" fillId="0" borderId="53" xfId="47" applyFont="1" applyBorder="1">
      <alignment/>
      <protection/>
    </xf>
    <xf numFmtId="43" fontId="15" fillId="0" borderId="54" xfId="33" applyFont="1" applyBorder="1" applyAlignment="1">
      <alignment horizontal="right"/>
    </xf>
    <xf numFmtId="0" fontId="14" fillId="0" borderId="53" xfId="47" applyFont="1" applyBorder="1">
      <alignment/>
      <protection/>
    </xf>
    <xf numFmtId="0" fontId="35" fillId="0" borderId="0" xfId="47" applyFont="1" applyBorder="1" applyAlignment="1">
      <alignment horizontal="left"/>
      <protection/>
    </xf>
    <xf numFmtId="0" fontId="4" fillId="0" borderId="45" xfId="0" applyFont="1" applyBorder="1" applyAlignment="1">
      <alignment/>
    </xf>
    <xf numFmtId="49" fontId="35" fillId="0" borderId="28" xfId="47" applyNumberFormat="1" applyFont="1" applyBorder="1" applyAlignment="1">
      <alignment horizontal="center"/>
      <protection/>
    </xf>
    <xf numFmtId="0" fontId="33" fillId="0" borderId="16" xfId="0" applyFont="1" applyBorder="1" applyAlignment="1">
      <alignment/>
    </xf>
    <xf numFmtId="0" fontId="15" fillId="0" borderId="55" xfId="47" applyFont="1" applyBorder="1">
      <alignment/>
      <protection/>
    </xf>
    <xf numFmtId="43" fontId="15" fillId="0" borderId="56" xfId="33" applyFont="1" applyBorder="1" applyAlignment="1">
      <alignment horizontal="right"/>
    </xf>
    <xf numFmtId="43" fontId="15" fillId="0" borderId="48" xfId="33" applyFont="1" applyBorder="1" applyAlignment="1">
      <alignment/>
    </xf>
    <xf numFmtId="0" fontId="15" fillId="0" borderId="25" xfId="47" applyFont="1" applyBorder="1">
      <alignment/>
      <protection/>
    </xf>
    <xf numFmtId="43" fontId="15" fillId="0" borderId="25" xfId="33" applyFont="1" applyBorder="1" applyAlignment="1">
      <alignment horizontal="right"/>
    </xf>
    <xf numFmtId="0" fontId="1" fillId="0" borderId="57" xfId="47" applyFont="1" applyBorder="1" applyAlignment="1">
      <alignment/>
      <protection/>
    </xf>
    <xf numFmtId="0" fontId="33" fillId="0" borderId="26" xfId="47" applyFont="1" applyBorder="1">
      <alignment/>
      <protection/>
    </xf>
    <xf numFmtId="0" fontId="4" fillId="0" borderId="19" xfId="0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0" fontId="5" fillId="0" borderId="11" xfId="47" applyFont="1" applyBorder="1" applyAlignment="1">
      <alignment/>
      <protection/>
    </xf>
    <xf numFmtId="0" fontId="15" fillId="0" borderId="42" xfId="47" applyFont="1" applyBorder="1">
      <alignment/>
      <protection/>
    </xf>
    <xf numFmtId="43" fontId="15" fillId="0" borderId="42" xfId="33" applyFont="1" applyBorder="1" applyAlignment="1">
      <alignment horizontal="right"/>
    </xf>
    <xf numFmtId="0" fontId="15" fillId="0" borderId="58" xfId="47" applyFont="1" applyBorder="1">
      <alignment/>
      <protection/>
    </xf>
    <xf numFmtId="43" fontId="15" fillId="0" borderId="59" xfId="33" applyFont="1" applyBorder="1" applyAlignment="1">
      <alignment horizontal="right"/>
    </xf>
    <xf numFmtId="0" fontId="1" fillId="0" borderId="0" xfId="47" applyFont="1" applyAlignment="1">
      <alignment horizontal="left"/>
      <protection/>
    </xf>
    <xf numFmtId="0" fontId="40" fillId="0" borderId="37" xfId="47" applyFont="1" applyBorder="1">
      <alignment/>
      <protection/>
    </xf>
    <xf numFmtId="0" fontId="41" fillId="0" borderId="37" xfId="47" applyFont="1" applyBorder="1" applyAlignment="1">
      <alignment/>
      <protection/>
    </xf>
    <xf numFmtId="0" fontId="1" fillId="0" borderId="37" xfId="47" applyFont="1" applyBorder="1" applyAlignment="1">
      <alignment horizontal="left"/>
      <protection/>
    </xf>
    <xf numFmtId="0" fontId="1" fillId="0" borderId="0" xfId="47" applyFont="1">
      <alignment/>
      <protection/>
    </xf>
    <xf numFmtId="49" fontId="35" fillId="0" borderId="60" xfId="47" applyNumberFormat="1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3" fillId="0" borderId="16" xfId="0" applyFont="1" applyBorder="1" applyAlignment="1">
      <alignment/>
    </xf>
    <xf numFmtId="0" fontId="44" fillId="0" borderId="0" xfId="0" applyFont="1" applyAlignment="1">
      <alignment/>
    </xf>
    <xf numFmtId="0" fontId="43" fillId="0" borderId="18" xfId="0" applyFont="1" applyBorder="1" applyAlignment="1">
      <alignment/>
    </xf>
    <xf numFmtId="0" fontId="43" fillId="0" borderId="17" xfId="0" applyFont="1" applyBorder="1" applyAlignment="1">
      <alignment/>
    </xf>
    <xf numFmtId="0" fontId="45" fillId="0" borderId="0" xfId="0" applyFont="1" applyAlignment="1">
      <alignment/>
    </xf>
    <xf numFmtId="0" fontId="43" fillId="0" borderId="16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 quotePrefix="1">
      <alignment/>
    </xf>
    <xf numFmtId="0" fontId="45" fillId="0" borderId="0" xfId="0" applyFont="1" applyAlignment="1">
      <alignment/>
    </xf>
    <xf numFmtId="192" fontId="4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18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33" fillId="0" borderId="49" xfId="47" applyFont="1" applyBorder="1" applyAlignment="1">
      <alignment horizontal="center"/>
      <protection/>
    </xf>
    <xf numFmtId="0" fontId="33" fillId="0" borderId="50" xfId="47" applyFont="1" applyBorder="1" applyAlignment="1">
      <alignment horizontal="center"/>
      <protection/>
    </xf>
    <xf numFmtId="0" fontId="1" fillId="0" borderId="0" xfId="0" applyFont="1" applyAlignment="1">
      <alignment/>
    </xf>
    <xf numFmtId="0" fontId="33" fillId="0" borderId="17" xfId="0" applyFont="1" applyBorder="1" applyAlignment="1">
      <alignment/>
    </xf>
    <xf numFmtId="0" fontId="33" fillId="0" borderId="18" xfId="47" applyFont="1" applyBorder="1">
      <alignment/>
      <protection/>
    </xf>
    <xf numFmtId="43" fontId="15" fillId="0" borderId="25" xfId="33" applyNumberFormat="1" applyFont="1" applyBorder="1" applyAlignment="1">
      <alignment horizontal="center"/>
    </xf>
    <xf numFmtId="43" fontId="15" fillId="0" borderId="28" xfId="33" applyNumberFormat="1" applyFont="1" applyBorder="1" applyAlignment="1">
      <alignment horizontal="center"/>
    </xf>
    <xf numFmtId="43" fontId="15" fillId="0" borderId="22" xfId="33" applyNumberFormat="1" applyFont="1" applyBorder="1" applyAlignment="1">
      <alignment/>
    </xf>
    <xf numFmtId="43" fontId="15" fillId="0" borderId="42" xfId="33" applyNumberFormat="1" applyFont="1" applyBorder="1" applyAlignment="1">
      <alignment horizontal="center"/>
    </xf>
    <xf numFmtId="43" fontId="15" fillId="0" borderId="28" xfId="33" applyNumberFormat="1" applyFont="1" applyBorder="1" applyAlignment="1">
      <alignment/>
    </xf>
    <xf numFmtId="43" fontId="15" fillId="0" borderId="13" xfId="33" applyNumberFormat="1" applyFont="1" applyBorder="1" applyAlignment="1">
      <alignment/>
    </xf>
    <xf numFmtId="43" fontId="15" fillId="0" borderId="32" xfId="33" applyNumberFormat="1" applyFont="1" applyBorder="1" applyAlignment="1">
      <alignment/>
    </xf>
    <xf numFmtId="43" fontId="15" fillId="0" borderId="25" xfId="33" applyNumberFormat="1" applyFont="1" applyBorder="1" applyAlignment="1">
      <alignment/>
    </xf>
    <xf numFmtId="43" fontId="15" fillId="0" borderId="13" xfId="33" applyNumberFormat="1" applyFont="1" applyBorder="1" applyAlignment="1">
      <alignment horizontal="center"/>
    </xf>
    <xf numFmtId="43" fontId="15" fillId="0" borderId="61" xfId="33" applyFont="1" applyBorder="1" applyAlignment="1">
      <alignment horizontal="center"/>
    </xf>
    <xf numFmtId="43" fontId="15" fillId="0" borderId="54" xfId="33" applyNumberFormat="1" applyFont="1" applyBorder="1" applyAlignment="1">
      <alignment horizontal="center"/>
    </xf>
    <xf numFmtId="43" fontId="15" fillId="0" borderId="56" xfId="33" applyFont="1" applyBorder="1" applyAlignment="1">
      <alignment horizontal="center"/>
    </xf>
    <xf numFmtId="43" fontId="15" fillId="0" borderId="25" xfId="33" applyFont="1" applyBorder="1" applyAlignment="1">
      <alignment horizontal="center"/>
    </xf>
    <xf numFmtId="43" fontId="15" fillId="0" borderId="42" xfId="33" applyFont="1" applyBorder="1" applyAlignment="1">
      <alignment horizontal="center"/>
    </xf>
    <xf numFmtId="43" fontId="15" fillId="0" borderId="59" xfId="33" applyFont="1" applyBorder="1" applyAlignment="1">
      <alignment horizontal="center"/>
    </xf>
    <xf numFmtId="43" fontId="4" fillId="0" borderId="21" xfId="33" applyNumberFormat="1" applyFont="1" applyBorder="1" applyAlignment="1">
      <alignment horizontal="center" vertical="center"/>
    </xf>
    <xf numFmtId="43" fontId="4" fillId="0" borderId="24" xfId="33" applyNumberFormat="1" applyFont="1" applyBorder="1" applyAlignment="1">
      <alignment horizontal="right"/>
    </xf>
    <xf numFmtId="43" fontId="4" fillId="0" borderId="24" xfId="33" applyNumberFormat="1" applyFont="1" applyBorder="1" applyAlignment="1">
      <alignment horizontal="center"/>
    </xf>
    <xf numFmtId="43" fontId="4" fillId="0" borderId="25" xfId="33" applyNumberFormat="1" applyFont="1" applyBorder="1" applyAlignment="1">
      <alignment horizontal="right"/>
    </xf>
    <xf numFmtId="43" fontId="4" fillId="0" borderId="25" xfId="33" applyNumberFormat="1" applyFont="1" applyBorder="1" applyAlignment="1">
      <alignment horizontal="center"/>
    </xf>
    <xf numFmtId="43" fontId="15" fillId="0" borderId="25" xfId="33" applyNumberFormat="1" applyFont="1" applyBorder="1" applyAlignment="1">
      <alignment horizontal="center"/>
    </xf>
    <xf numFmtId="43" fontId="4" fillId="0" borderId="42" xfId="33" applyNumberFormat="1" applyFont="1" applyBorder="1" applyAlignment="1">
      <alignment horizontal="center"/>
    </xf>
    <xf numFmtId="43" fontId="15" fillId="0" borderId="42" xfId="33" applyNumberFormat="1" applyFont="1" applyBorder="1" applyAlignment="1">
      <alignment horizontal="center"/>
    </xf>
    <xf numFmtId="43" fontId="1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19" xfId="33" applyNumberFormat="1" applyFont="1" applyBorder="1" applyAlignment="1">
      <alignment horizontal="center"/>
    </xf>
    <xf numFmtId="43" fontId="12" fillId="0" borderId="34" xfId="33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 vertical="center"/>
    </xf>
    <xf numFmtId="43" fontId="4" fillId="0" borderId="25" xfId="0" applyNumberFormat="1" applyFont="1" applyBorder="1" applyAlignment="1">
      <alignment/>
    </xf>
    <xf numFmtId="43" fontId="2" fillId="0" borderId="25" xfId="0" applyNumberFormat="1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/>
    </xf>
    <xf numFmtId="43" fontId="4" fillId="0" borderId="25" xfId="33" applyNumberFormat="1" applyFont="1" applyBorder="1" applyAlignment="1">
      <alignment/>
    </xf>
    <xf numFmtId="43" fontId="15" fillId="0" borderId="19" xfId="33" applyNumberFormat="1" applyFont="1" applyBorder="1" applyAlignment="1">
      <alignment horizontal="center"/>
    </xf>
    <xf numFmtId="43" fontId="12" fillId="0" borderId="48" xfId="33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3" fontId="15" fillId="0" borderId="11" xfId="33" applyNumberFormat="1" applyFont="1" applyBorder="1" applyAlignment="1">
      <alignment horizontal="center"/>
    </xf>
    <xf numFmtId="43" fontId="15" fillId="0" borderId="11" xfId="33" applyNumberFormat="1" applyFont="1" applyBorder="1" applyAlignment="1">
      <alignment/>
    </xf>
    <xf numFmtId="43" fontId="15" fillId="0" borderId="15" xfId="33" applyNumberFormat="1" applyFont="1" applyBorder="1" applyAlignment="1">
      <alignment horizontal="center"/>
    </xf>
    <xf numFmtId="43" fontId="15" fillId="0" borderId="34" xfId="33" applyNumberFormat="1" applyFont="1" applyBorder="1" applyAlignment="1">
      <alignment horizontal="right"/>
    </xf>
    <xf numFmtId="43" fontId="17" fillId="0" borderId="48" xfId="33" applyFont="1" applyBorder="1" applyAlignment="1">
      <alignment/>
    </xf>
    <xf numFmtId="0" fontId="17" fillId="0" borderId="11" xfId="0" applyFont="1" applyBorder="1" applyAlignment="1">
      <alignment horizontal="left"/>
    </xf>
    <xf numFmtId="0" fontId="33" fillId="0" borderId="14" xfId="47" applyFont="1" applyBorder="1" applyAlignment="1">
      <alignment horizontal="center"/>
      <protection/>
    </xf>
    <xf numFmtId="0" fontId="33" fillId="0" borderId="62" xfId="47" applyFont="1" applyBorder="1" applyAlignment="1">
      <alignment horizontal="center"/>
      <protection/>
    </xf>
    <xf numFmtId="43" fontId="33" fillId="0" borderId="35" xfId="33" applyNumberFormat="1" applyFont="1" applyBorder="1" applyAlignment="1">
      <alignment/>
    </xf>
    <xf numFmtId="43" fontId="33" fillId="0" borderId="0" xfId="33" applyNumberFormat="1" applyFont="1" applyBorder="1" applyAlignment="1">
      <alignment/>
    </xf>
    <xf numFmtId="43" fontId="35" fillId="0" borderId="31" xfId="33" applyNumberFormat="1" applyFont="1" applyBorder="1" applyAlignment="1">
      <alignment horizontal="center"/>
    </xf>
    <xf numFmtId="43" fontId="33" fillId="0" borderId="63" xfId="33" applyNumberFormat="1" applyFont="1" applyBorder="1" applyAlignment="1">
      <alignment/>
    </xf>
    <xf numFmtId="43" fontId="35" fillId="0" borderId="16" xfId="33" applyNumberFormat="1" applyFont="1" applyBorder="1" applyAlignment="1">
      <alignment horizontal="center"/>
    </xf>
    <xf numFmtId="43" fontId="33" fillId="0" borderId="13" xfId="33" applyNumberFormat="1" applyFont="1" applyBorder="1" applyAlignment="1">
      <alignment horizontal="center"/>
    </xf>
    <xf numFmtId="43" fontId="33" fillId="0" borderId="47" xfId="33" applyNumberFormat="1" applyFont="1" applyBorder="1" applyAlignment="1">
      <alignment horizontal="center"/>
    </xf>
    <xf numFmtId="43" fontId="33" fillId="0" borderId="13" xfId="33" applyNumberFormat="1" applyFont="1" applyBorder="1" applyAlignment="1">
      <alignment/>
    </xf>
    <xf numFmtId="43" fontId="35" fillId="0" borderId="25" xfId="33" applyNumberFormat="1" applyFont="1" applyBorder="1" applyAlignment="1">
      <alignment horizontal="center"/>
    </xf>
    <xf numFmtId="43" fontId="35" fillId="0" borderId="25" xfId="33" applyNumberFormat="1" applyFont="1" applyBorder="1" applyAlignment="1">
      <alignment horizontal="right"/>
    </xf>
    <xf numFmtId="43" fontId="33" fillId="0" borderId="11" xfId="33" applyNumberFormat="1" applyFont="1" applyBorder="1" applyAlignment="1">
      <alignment/>
    </xf>
    <xf numFmtId="43" fontId="33" fillId="0" borderId="13" xfId="33" applyNumberFormat="1" applyFont="1" applyBorder="1" applyAlignment="1">
      <alignment horizontal="right"/>
    </xf>
    <xf numFmtId="43" fontId="33" fillId="0" borderId="47" xfId="33" applyNumberFormat="1" applyFont="1" applyBorder="1" applyAlignment="1">
      <alignment/>
    </xf>
    <xf numFmtId="43" fontId="33" fillId="0" borderId="31" xfId="33" applyNumberFormat="1" applyFont="1" applyBorder="1" applyAlignment="1">
      <alignment/>
    </xf>
    <xf numFmtId="43" fontId="33" fillId="0" borderId="24" xfId="33" applyNumberFormat="1" applyFont="1" applyBorder="1" applyAlignment="1">
      <alignment/>
    </xf>
    <xf numFmtId="43" fontId="33" fillId="0" borderId="24" xfId="33" applyNumberFormat="1" applyFont="1" applyBorder="1" applyAlignment="1">
      <alignment horizontal="center"/>
    </xf>
    <xf numFmtId="43" fontId="33" fillId="0" borderId="28" xfId="33" applyNumberFormat="1" applyFont="1" applyBorder="1" applyAlignment="1">
      <alignment/>
    </xf>
    <xf numFmtId="43" fontId="33" fillId="0" borderId="49" xfId="47" applyNumberFormat="1" applyFont="1" applyBorder="1">
      <alignment/>
      <protection/>
    </xf>
    <xf numFmtId="43" fontId="33" fillId="0" borderId="16" xfId="47" applyNumberFormat="1" applyFont="1" applyBorder="1">
      <alignment/>
      <protection/>
    </xf>
    <xf numFmtId="43" fontId="33" fillId="0" borderId="35" xfId="47" applyNumberFormat="1" applyFont="1" applyBorder="1">
      <alignment/>
      <protection/>
    </xf>
    <xf numFmtId="43" fontId="33" fillId="0" borderId="47" xfId="47" applyNumberFormat="1" applyFont="1" applyBorder="1">
      <alignment/>
      <protection/>
    </xf>
    <xf numFmtId="43" fontId="33" fillId="0" borderId="13" xfId="47" applyNumberFormat="1" applyFont="1" applyBorder="1">
      <alignment/>
      <protection/>
    </xf>
    <xf numFmtId="43" fontId="35" fillId="0" borderId="13" xfId="47" applyNumberFormat="1" applyFont="1" applyBorder="1">
      <alignment/>
      <protection/>
    </xf>
    <xf numFmtId="43" fontId="33" fillId="0" borderId="32" xfId="33" applyNumberFormat="1" applyFont="1" applyBorder="1" applyAlignment="1">
      <alignment/>
    </xf>
    <xf numFmtId="43" fontId="33" fillId="0" borderId="25" xfId="33" applyNumberFormat="1" applyFont="1" applyBorder="1" applyAlignment="1">
      <alignment/>
    </xf>
    <xf numFmtId="43" fontId="33" fillId="0" borderId="27" xfId="33" applyNumberFormat="1" applyFont="1" applyBorder="1" applyAlignment="1">
      <alignment horizontal="center"/>
    </xf>
    <xf numFmtId="43" fontId="33" fillId="0" borderId="62" xfId="33" applyNumberFormat="1" applyFont="1" applyBorder="1" applyAlignment="1">
      <alignment horizontal="center"/>
    </xf>
    <xf numFmtId="43" fontId="33" fillId="0" borderId="31" xfId="47" applyNumberFormat="1" applyFont="1" applyBorder="1" applyAlignment="1">
      <alignment horizontal="center"/>
      <protection/>
    </xf>
    <xf numFmtId="43" fontId="33" fillId="0" borderId="25" xfId="47" applyNumberFormat="1" applyFont="1" applyBorder="1" applyAlignment="1">
      <alignment horizontal="center"/>
      <protection/>
    </xf>
    <xf numFmtId="43" fontId="33" fillId="0" borderId="24" xfId="47" applyNumberFormat="1" applyFont="1" applyBorder="1" applyAlignment="1">
      <alignment horizontal="center"/>
      <protection/>
    </xf>
    <xf numFmtId="43" fontId="33" fillId="0" borderId="34" xfId="33" applyNumberFormat="1" applyFont="1" applyBorder="1" applyAlignment="1" quotePrefix="1">
      <alignment horizontal="center"/>
    </xf>
    <xf numFmtId="0" fontId="35" fillId="0" borderId="26" xfId="47" applyFont="1" applyBorder="1" applyAlignment="1">
      <alignment/>
      <protection/>
    </xf>
    <xf numFmtId="0" fontId="1" fillId="0" borderId="26" xfId="47" applyFont="1" applyBorder="1" applyAlignment="1">
      <alignment horizontal="left"/>
      <protection/>
    </xf>
    <xf numFmtId="43" fontId="35" fillId="0" borderId="32" xfId="33" applyNumberFormat="1" applyFont="1" applyBorder="1" applyAlignment="1">
      <alignment horizontal="center"/>
    </xf>
    <xf numFmtId="43" fontId="35" fillId="0" borderId="25" xfId="33" applyNumberFormat="1" applyFont="1" applyBorder="1" applyAlignment="1">
      <alignment/>
    </xf>
    <xf numFmtId="43" fontId="35" fillId="0" borderId="28" xfId="33" applyNumberFormat="1" applyFont="1" applyBorder="1" applyAlignment="1">
      <alignment horizontal="center"/>
    </xf>
    <xf numFmtId="43" fontId="33" fillId="0" borderId="19" xfId="33" applyNumberFormat="1" applyFont="1" applyBorder="1" applyAlignment="1">
      <alignment horizontal="center"/>
    </xf>
    <xf numFmtId="43" fontId="35" fillId="0" borderId="13" xfId="33" applyNumberFormat="1" applyFont="1" applyBorder="1" applyAlignment="1">
      <alignment horizontal="center"/>
    </xf>
    <xf numFmtId="43" fontId="33" fillId="0" borderId="34" xfId="33" applyNumberFormat="1" applyFont="1" applyBorder="1" applyAlignment="1">
      <alignment/>
    </xf>
    <xf numFmtId="43" fontId="35" fillId="0" borderId="19" xfId="33" applyNumberFormat="1" applyFont="1" applyBorder="1" applyAlignment="1">
      <alignment horizontal="center"/>
    </xf>
    <xf numFmtId="43" fontId="2" fillId="0" borderId="0" xfId="47" applyNumberFormat="1" applyFont="1" applyAlignment="1">
      <alignment horizontal="center"/>
      <protection/>
    </xf>
    <xf numFmtId="43" fontId="4" fillId="0" borderId="0" xfId="47" applyNumberFormat="1" applyFont="1" applyAlignment="1">
      <alignment/>
      <protection/>
    </xf>
    <xf numFmtId="43" fontId="4" fillId="0" borderId="10" xfId="47" applyNumberFormat="1" applyFont="1" applyBorder="1" applyAlignment="1">
      <alignment horizontal="center"/>
      <protection/>
    </xf>
    <xf numFmtId="43" fontId="4" fillId="0" borderId="10" xfId="33" applyNumberFormat="1" applyFont="1" applyBorder="1" applyAlignment="1">
      <alignment horizontal="center"/>
    </xf>
    <xf numFmtId="43" fontId="4" fillId="0" borderId="10" xfId="47" applyNumberFormat="1" applyFont="1" applyBorder="1">
      <alignment/>
      <protection/>
    </xf>
    <xf numFmtId="43" fontId="4" fillId="0" borderId="10" xfId="33" applyNumberFormat="1" applyFont="1" applyBorder="1" applyAlignment="1">
      <alignment/>
    </xf>
    <xf numFmtId="43" fontId="4" fillId="0" borderId="17" xfId="47" applyNumberFormat="1" applyFont="1" applyBorder="1">
      <alignment/>
      <protection/>
    </xf>
    <xf numFmtId="43" fontId="4" fillId="0" borderId="16" xfId="47" applyNumberFormat="1" applyFont="1" applyBorder="1">
      <alignment/>
      <protection/>
    </xf>
    <xf numFmtId="43" fontId="4" fillId="0" borderId="11" xfId="47" applyNumberFormat="1" applyFont="1" applyBorder="1">
      <alignment/>
      <protection/>
    </xf>
    <xf numFmtId="43" fontId="2" fillId="0" borderId="62" xfId="33" applyNumberFormat="1" applyFont="1" applyBorder="1" applyAlignment="1">
      <alignment/>
    </xf>
    <xf numFmtId="43" fontId="2" fillId="0" borderId="0" xfId="33" applyNumberFormat="1" applyFont="1" applyBorder="1" applyAlignment="1">
      <alignment/>
    </xf>
    <xf numFmtId="43" fontId="4" fillId="0" borderId="18" xfId="47" applyNumberFormat="1" applyFont="1" applyBorder="1">
      <alignment/>
      <protection/>
    </xf>
    <xf numFmtId="43" fontId="4" fillId="0" borderId="0" xfId="47" applyNumberFormat="1" applyFont="1" applyBorder="1" applyAlignment="1">
      <alignment horizontal="center"/>
      <protection/>
    </xf>
    <xf numFmtId="43" fontId="2" fillId="0" borderId="0" xfId="47" applyNumberFormat="1" applyFont="1" applyBorder="1" applyAlignment="1">
      <alignment horizontal="center"/>
      <protection/>
    </xf>
    <xf numFmtId="43" fontId="4" fillId="0" borderId="0" xfId="47" applyNumberFormat="1" applyFont="1" applyBorder="1" applyAlignment="1">
      <alignment/>
      <protection/>
    </xf>
    <xf numFmtId="43" fontId="4" fillId="0" borderId="11" xfId="47" applyNumberFormat="1" applyFont="1" applyBorder="1" applyAlignment="1">
      <alignment horizontal="center"/>
      <protection/>
    </xf>
    <xf numFmtId="43" fontId="4" fillId="0" borderId="11" xfId="33" applyNumberFormat="1" applyFont="1" applyBorder="1" applyAlignment="1">
      <alignment horizontal="center"/>
    </xf>
    <xf numFmtId="43" fontId="4" fillId="0" borderId="11" xfId="33" applyNumberFormat="1" applyFont="1" applyBorder="1" applyAlignment="1">
      <alignment/>
    </xf>
    <xf numFmtId="43" fontId="4" fillId="0" borderId="10" xfId="33" applyNumberFormat="1" applyFont="1" applyBorder="1" applyAlignment="1">
      <alignment/>
    </xf>
    <xf numFmtId="43" fontId="4" fillId="0" borderId="48" xfId="33" applyNumberFormat="1" applyFont="1" applyBorder="1" applyAlignment="1" quotePrefix="1">
      <alignment horizontal="center"/>
    </xf>
    <xf numFmtId="43" fontId="6" fillId="0" borderId="0" xfId="47" applyNumberFormat="1" applyFont="1" applyBorder="1" applyAlignment="1">
      <alignment horizontal="left"/>
      <protection/>
    </xf>
    <xf numFmtId="43" fontId="2" fillId="0" borderId="48" xfId="33" applyNumberFormat="1" applyFont="1" applyBorder="1" applyAlignment="1">
      <alignment horizontal="center"/>
    </xf>
    <xf numFmtId="43" fontId="2" fillId="0" borderId="0" xfId="47" applyNumberFormat="1" applyFont="1" applyAlignment="1">
      <alignment horizontal="left"/>
      <protection/>
    </xf>
    <xf numFmtId="43" fontId="4" fillId="0" borderId="16" xfId="33" applyNumberFormat="1" applyFont="1" applyBorder="1" applyAlignment="1">
      <alignment/>
    </xf>
    <xf numFmtId="43" fontId="4" fillId="0" borderId="14" xfId="33" applyNumberFormat="1" applyFont="1" applyBorder="1" applyAlignment="1">
      <alignment/>
    </xf>
    <xf numFmtId="43" fontId="4" fillId="0" borderId="16" xfId="33" applyNumberFormat="1" applyFont="1" applyBorder="1" applyAlignment="1">
      <alignment horizontal="center"/>
    </xf>
    <xf numFmtId="43" fontId="2" fillId="0" borderId="0" xfId="33" applyNumberFormat="1" applyFont="1" applyBorder="1" applyAlignment="1">
      <alignment horizontal="center"/>
    </xf>
    <xf numFmtId="43" fontId="4" fillId="0" borderId="0" xfId="33" applyNumberFormat="1" applyFont="1" applyBorder="1" applyAlignment="1">
      <alignment/>
    </xf>
    <xf numFmtId="43" fontId="2" fillId="0" borderId="14" xfId="47" applyNumberFormat="1" applyFont="1" applyBorder="1" applyAlignment="1">
      <alignment horizontal="center"/>
      <protection/>
    </xf>
    <xf numFmtId="43" fontId="4" fillId="0" borderId="16" xfId="47" applyNumberFormat="1" applyFont="1" applyBorder="1" applyAlignment="1">
      <alignment horizontal="center"/>
      <protection/>
    </xf>
    <xf numFmtId="43" fontId="4" fillId="0" borderId="18" xfId="47" applyNumberFormat="1" applyFont="1" applyBorder="1" applyAlignment="1">
      <alignment horizontal="center"/>
      <protection/>
    </xf>
    <xf numFmtId="43" fontId="2" fillId="0" borderId="0" xfId="33" applyNumberFormat="1" applyFont="1" applyBorder="1" applyAlignment="1">
      <alignment horizontal="left"/>
    </xf>
    <xf numFmtId="43" fontId="4" fillId="0" borderId="62" xfId="33" applyNumberFormat="1" applyFont="1" applyBorder="1" applyAlignment="1">
      <alignment/>
    </xf>
    <xf numFmtId="43" fontId="4" fillId="0" borderId="14" xfId="33" applyNumberFormat="1" applyFont="1" applyBorder="1" applyAlignment="1">
      <alignment horizontal="center"/>
    </xf>
    <xf numFmtId="0" fontId="94" fillId="0" borderId="11" xfId="47" applyFont="1" applyBorder="1" applyAlignment="1">
      <alignment horizontal="center"/>
      <protection/>
    </xf>
    <xf numFmtId="43" fontId="33" fillId="0" borderId="31" xfId="33" applyNumberFormat="1" applyFont="1" applyBorder="1" applyAlignment="1">
      <alignment horizontal="center"/>
    </xf>
    <xf numFmtId="43" fontId="33" fillId="0" borderId="11" xfId="33" applyNumberFormat="1" applyFont="1" applyBorder="1" applyAlignment="1">
      <alignment horizontal="center"/>
    </xf>
    <xf numFmtId="0" fontId="95" fillId="0" borderId="11" xfId="47" applyFont="1" applyBorder="1" applyAlignment="1">
      <alignment horizontal="center"/>
      <protection/>
    </xf>
    <xf numFmtId="2" fontId="30" fillId="0" borderId="11" xfId="47" applyNumberFormat="1" applyFont="1" applyBorder="1" applyAlignment="1">
      <alignment horizontal="center"/>
      <protection/>
    </xf>
    <xf numFmtId="2" fontId="32" fillId="0" borderId="11" xfId="47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43" fontId="25" fillId="0" borderId="11" xfId="33" applyFont="1" applyBorder="1" applyAlignment="1">
      <alignment/>
    </xf>
    <xf numFmtId="1" fontId="22" fillId="0" borderId="11" xfId="0" applyNumberFormat="1" applyFont="1" applyBorder="1" applyAlignment="1">
      <alignment/>
    </xf>
    <xf numFmtId="2" fontId="27" fillId="0" borderId="11" xfId="47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43" fontId="0" fillId="0" borderId="0" xfId="33" applyFont="1" applyAlignment="1">
      <alignment/>
    </xf>
    <xf numFmtId="0" fontId="34" fillId="0" borderId="37" xfId="47" applyFont="1" applyBorder="1" applyAlignment="1">
      <alignment horizontal="left"/>
      <protection/>
    </xf>
    <xf numFmtId="0" fontId="35" fillId="0" borderId="0" xfId="0" applyFont="1" applyAlignment="1">
      <alignment/>
    </xf>
    <xf numFmtId="2" fontId="49" fillId="0" borderId="11" xfId="47" applyNumberFormat="1" applyFont="1" applyBorder="1" applyAlignment="1">
      <alignment horizontal="center"/>
      <protection/>
    </xf>
    <xf numFmtId="189" fontId="49" fillId="0" borderId="11" xfId="33" applyNumberFormat="1" applyFont="1" applyBorder="1" applyAlignment="1">
      <alignment horizontal="center"/>
    </xf>
    <xf numFmtId="43" fontId="49" fillId="0" borderId="11" xfId="33" applyFont="1" applyBorder="1" applyAlignment="1">
      <alignment/>
    </xf>
    <xf numFmtId="189" fontId="23" fillId="0" borderId="11" xfId="33" applyNumberFormat="1" applyFont="1" applyBorder="1" applyAlignment="1">
      <alignment/>
    </xf>
    <xf numFmtId="2" fontId="48" fillId="0" borderId="11" xfId="47" applyNumberFormat="1" applyFont="1" applyBorder="1" applyAlignment="1">
      <alignment horizontal="center"/>
      <protection/>
    </xf>
    <xf numFmtId="2" fontId="50" fillId="0" borderId="11" xfId="47" applyNumberFormat="1" applyFont="1" applyBorder="1" applyAlignment="1">
      <alignment horizontal="center"/>
      <protection/>
    </xf>
    <xf numFmtId="2" fontId="51" fillId="0" borderId="11" xfId="47" applyNumberFormat="1" applyFont="1" applyBorder="1" applyAlignment="1">
      <alignment horizontal="center"/>
      <protection/>
    </xf>
    <xf numFmtId="0" fontId="96" fillId="0" borderId="16" xfId="0" applyFont="1" applyBorder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43" fontId="98" fillId="0" borderId="0" xfId="33" applyFont="1" applyAlignment="1">
      <alignment/>
    </xf>
    <xf numFmtId="43" fontId="99" fillId="0" borderId="0" xfId="33" applyFont="1" applyAlignment="1">
      <alignment/>
    </xf>
    <xf numFmtId="0" fontId="96" fillId="0" borderId="18" xfId="0" applyFont="1" applyBorder="1" applyAlignment="1">
      <alignment/>
    </xf>
    <xf numFmtId="0" fontId="96" fillId="0" borderId="46" xfId="0" applyFont="1" applyBorder="1" applyAlignment="1">
      <alignment/>
    </xf>
    <xf numFmtId="0" fontId="96" fillId="0" borderId="17" xfId="0" applyFont="1" applyBorder="1" applyAlignment="1">
      <alignment/>
    </xf>
    <xf numFmtId="43" fontId="98" fillId="0" borderId="18" xfId="33" applyFont="1" applyBorder="1" applyAlignment="1">
      <alignment/>
    </xf>
    <xf numFmtId="0" fontId="52" fillId="0" borderId="0" xfId="0" applyFont="1" applyAlignment="1">
      <alignment/>
    </xf>
    <xf numFmtId="192" fontId="45" fillId="0" borderId="0" xfId="0" applyNumberFormat="1" applyFont="1" applyAlignment="1">
      <alignment horizontal="center"/>
    </xf>
    <xf numFmtId="0" fontId="33" fillId="0" borderId="64" xfId="47" applyFont="1" applyBorder="1" applyAlignment="1">
      <alignment horizontal="center"/>
      <protection/>
    </xf>
    <xf numFmtId="0" fontId="33" fillId="0" borderId="15" xfId="47" applyFont="1" applyBorder="1" applyAlignment="1">
      <alignment horizontal="center"/>
      <protection/>
    </xf>
    <xf numFmtId="0" fontId="33" fillId="0" borderId="13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4" fillId="0" borderId="16" xfId="47" applyFont="1" applyBorder="1" applyAlignment="1">
      <alignment horizontal="center"/>
      <protection/>
    </xf>
    <xf numFmtId="0" fontId="4" fillId="0" borderId="12" xfId="47" applyFont="1" applyBorder="1" applyAlignment="1">
      <alignment horizontal="center"/>
      <protection/>
    </xf>
    <xf numFmtId="0" fontId="4" fillId="0" borderId="17" xfId="47" applyFont="1" applyBorder="1" applyAlignment="1">
      <alignment horizontal="center" shrinkToFit="1"/>
      <protection/>
    </xf>
    <xf numFmtId="0" fontId="4" fillId="0" borderId="46" xfId="47" applyFont="1" applyBorder="1" applyAlignment="1">
      <alignment horizontal="center" shrinkToFit="1"/>
      <protection/>
    </xf>
    <xf numFmtId="0" fontId="2" fillId="0" borderId="30" xfId="47" applyFont="1" applyBorder="1" applyAlignment="1">
      <alignment horizontal="center"/>
      <protection/>
    </xf>
    <xf numFmtId="0" fontId="6" fillId="0" borderId="16" xfId="47" applyFont="1" applyBorder="1" applyAlignment="1">
      <alignment horizontal="left"/>
      <protection/>
    </xf>
    <xf numFmtId="0" fontId="6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left"/>
      <protection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8" fillId="0" borderId="18" xfId="47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8" fillId="0" borderId="0" xfId="47" applyFont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8" fillId="0" borderId="0" xfId="47" applyFont="1" applyBorder="1" applyAlignment="1">
      <alignment horizontal="center"/>
      <protection/>
    </xf>
    <xf numFmtId="0" fontId="15" fillId="0" borderId="24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33" fillId="0" borderId="0" xfId="47" applyFont="1" applyBorder="1" applyAlignment="1">
      <alignment horizontal="center"/>
      <protection/>
    </xf>
    <xf numFmtId="0" fontId="33" fillId="0" borderId="0" xfId="47" applyFont="1" applyBorder="1" applyAlignment="1">
      <alignment horizontal="center" vertical="center"/>
      <protection/>
    </xf>
    <xf numFmtId="0" fontId="35" fillId="0" borderId="26" xfId="47" applyFont="1" applyBorder="1" applyAlignment="1">
      <alignment horizontal="left"/>
      <protection/>
    </xf>
    <xf numFmtId="0" fontId="35" fillId="0" borderId="37" xfId="47" applyFont="1" applyBorder="1" applyAlignment="1">
      <alignment horizontal="left"/>
      <protection/>
    </xf>
    <xf numFmtId="0" fontId="35" fillId="0" borderId="0" xfId="47" applyFont="1" applyBorder="1" applyAlignment="1">
      <alignment horizontal="left"/>
      <protection/>
    </xf>
    <xf numFmtId="0" fontId="35" fillId="0" borderId="12" xfId="47" applyFont="1" applyBorder="1" applyAlignment="1">
      <alignment horizontal="left"/>
      <protection/>
    </xf>
    <xf numFmtId="0" fontId="33" fillId="0" borderId="12" xfId="47" applyFont="1" applyBorder="1" applyAlignment="1">
      <alignment horizontal="center"/>
      <protection/>
    </xf>
    <xf numFmtId="0" fontId="1" fillId="0" borderId="26" xfId="47" applyFont="1" applyBorder="1" applyAlignment="1">
      <alignment horizontal="left"/>
      <protection/>
    </xf>
    <xf numFmtId="0" fontId="1" fillId="0" borderId="37" xfId="47" applyFont="1" applyBorder="1" applyAlignment="1">
      <alignment horizontal="left"/>
      <protection/>
    </xf>
    <xf numFmtId="0" fontId="33" fillId="0" borderId="24" xfId="47" applyFont="1" applyBorder="1" applyAlignment="1">
      <alignment horizontal="left"/>
      <protection/>
    </xf>
    <xf numFmtId="0" fontId="33" fillId="0" borderId="37" xfId="47" applyFont="1" applyBorder="1" applyAlignment="1">
      <alignment horizontal="left"/>
      <protection/>
    </xf>
    <xf numFmtId="0" fontId="33" fillId="0" borderId="63" xfId="47" applyFont="1" applyBorder="1" applyAlignment="1">
      <alignment horizontal="center"/>
      <protection/>
    </xf>
    <xf numFmtId="0" fontId="33" fillId="0" borderId="35" xfId="47" applyFont="1" applyBorder="1" applyAlignment="1">
      <alignment horizontal="center"/>
      <protection/>
    </xf>
    <xf numFmtId="0" fontId="33" fillId="0" borderId="62" xfId="47" applyFont="1" applyBorder="1" applyAlignment="1">
      <alignment horizontal="center"/>
      <protection/>
    </xf>
    <xf numFmtId="0" fontId="33" fillId="0" borderId="65" xfId="47" applyFont="1" applyBorder="1" applyAlignment="1">
      <alignment horizontal="center"/>
      <protection/>
    </xf>
    <xf numFmtId="0" fontId="47" fillId="0" borderId="16" xfId="47" applyFont="1" applyBorder="1" applyAlignment="1">
      <alignment horizontal="center"/>
      <protection/>
    </xf>
    <xf numFmtId="0" fontId="47" fillId="0" borderId="12" xfId="47" applyFont="1" applyBorder="1" applyAlignment="1">
      <alignment horizontal="center"/>
      <protection/>
    </xf>
    <xf numFmtId="0" fontId="36" fillId="0" borderId="16" xfId="47" applyFont="1" applyBorder="1" applyAlignment="1">
      <alignment horizontal="center"/>
      <protection/>
    </xf>
    <xf numFmtId="0" fontId="36" fillId="0" borderId="12" xfId="47" applyFont="1" applyBorder="1" applyAlignment="1">
      <alignment horizontal="center"/>
      <protection/>
    </xf>
    <xf numFmtId="0" fontId="33" fillId="0" borderId="0" xfId="47" applyFont="1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33" fillId="0" borderId="66" xfId="47" applyFont="1" applyBorder="1" applyAlignment="1">
      <alignment horizontal="center"/>
      <protection/>
    </xf>
    <xf numFmtId="0" fontId="33" fillId="0" borderId="67" xfId="47" applyFont="1" applyBorder="1" applyAlignment="1">
      <alignment horizontal="center"/>
      <protection/>
    </xf>
    <xf numFmtId="0" fontId="33" fillId="0" borderId="49" xfId="47" applyFont="1" applyBorder="1" applyAlignment="1">
      <alignment horizontal="center"/>
      <protection/>
    </xf>
    <xf numFmtId="0" fontId="33" fillId="0" borderId="50" xfId="47" applyFont="1" applyBorder="1" applyAlignment="1">
      <alignment horizontal="center"/>
      <protection/>
    </xf>
    <xf numFmtId="0" fontId="33" fillId="0" borderId="16" xfId="47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19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3" fontId="45" fillId="0" borderId="0" xfId="33" applyFont="1" applyAlignment="1">
      <alignment horizontal="center"/>
    </xf>
    <xf numFmtId="43" fontId="45" fillId="0" borderId="12" xfId="33" applyFont="1" applyBorder="1" applyAlignment="1">
      <alignment horizontal="center"/>
    </xf>
    <xf numFmtId="43" fontId="99" fillId="0" borderId="17" xfId="0" applyNumberFormat="1" applyFont="1" applyBorder="1" applyAlignment="1">
      <alignment horizontal="center"/>
    </xf>
    <xf numFmtId="0" fontId="99" fillId="0" borderId="18" xfId="0" applyFont="1" applyBorder="1" applyAlignment="1">
      <alignment horizontal="center"/>
    </xf>
    <xf numFmtId="43" fontId="99" fillId="0" borderId="0" xfId="33" applyFont="1" applyAlignment="1">
      <alignment horizontal="center"/>
    </xf>
    <xf numFmtId="43" fontId="99" fillId="0" borderId="12" xfId="33" applyFont="1" applyBorder="1" applyAlignment="1">
      <alignment horizontal="center"/>
    </xf>
    <xf numFmtId="43" fontId="96" fillId="0" borderId="0" xfId="33" applyFont="1" applyAlignment="1">
      <alignment horizontal="center"/>
    </xf>
    <xf numFmtId="43" fontId="96" fillId="0" borderId="12" xfId="33" applyFont="1" applyBorder="1" applyAlignment="1">
      <alignment horizontal="center"/>
    </xf>
    <xf numFmtId="43" fontId="99" fillId="0" borderId="0" xfId="33" applyNumberFormat="1" applyFont="1" applyAlignment="1">
      <alignment horizontal="center"/>
    </xf>
    <xf numFmtId="43" fontId="99" fillId="0" borderId="12" xfId="33" applyNumberFormat="1" applyFont="1" applyBorder="1" applyAlignment="1">
      <alignment horizontal="center"/>
    </xf>
    <xf numFmtId="43" fontId="100" fillId="0" borderId="0" xfId="33" applyNumberFormat="1" applyFont="1" applyAlignment="1">
      <alignment horizontal="center"/>
    </xf>
    <xf numFmtId="43" fontId="100" fillId="0" borderId="12" xfId="33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43" fontId="45" fillId="0" borderId="0" xfId="33" applyFont="1" applyAlignment="1">
      <alignment horizontal="right"/>
    </xf>
    <xf numFmtId="43" fontId="45" fillId="0" borderId="12" xfId="33" applyFont="1" applyBorder="1" applyAlignment="1">
      <alignment horizontal="right"/>
    </xf>
    <xf numFmtId="4" fontId="45" fillId="0" borderId="14" xfId="0" applyNumberFormat="1" applyFont="1" applyBorder="1" applyAlignment="1">
      <alignment horizontal="right"/>
    </xf>
    <xf numFmtId="0" fontId="45" fillId="0" borderId="30" xfId="0" applyFont="1" applyBorder="1" applyAlignment="1">
      <alignment horizontal="right"/>
    </xf>
    <xf numFmtId="0" fontId="43" fillId="0" borderId="1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" fontId="45" fillId="0" borderId="16" xfId="0" applyNumberFormat="1" applyFont="1" applyBorder="1" applyAlignment="1">
      <alignment horizontal="right"/>
    </xf>
    <xf numFmtId="0" fontId="45" fillId="0" borderId="0" xfId="0" applyFont="1" applyAlignment="1">
      <alignment horizontal="right"/>
    </xf>
    <xf numFmtId="0" fontId="45" fillId="0" borderId="30" xfId="0" applyFont="1" applyBorder="1" applyAlignment="1">
      <alignment horizontal="left"/>
    </xf>
    <xf numFmtId="0" fontId="45" fillId="0" borderId="40" xfId="0" applyFont="1" applyBorder="1" applyAlignment="1">
      <alignment horizontal="left"/>
    </xf>
    <xf numFmtId="192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0" fontId="43" fillId="0" borderId="12" xfId="0" applyFont="1" applyBorder="1" applyAlignment="1">
      <alignment horizontal="center"/>
    </xf>
    <xf numFmtId="0" fontId="21" fillId="0" borderId="0" xfId="47" applyFont="1" applyAlignment="1">
      <alignment horizontal="center"/>
      <protection/>
    </xf>
    <xf numFmtId="0" fontId="21" fillId="0" borderId="18" xfId="47" applyFont="1" applyBorder="1" applyAlignment="1">
      <alignment horizontal="center"/>
      <protection/>
    </xf>
    <xf numFmtId="0" fontId="22" fillId="0" borderId="10" xfId="47" applyFont="1" applyBorder="1" applyAlignment="1" quotePrefix="1">
      <alignment horizontal="center"/>
      <protection/>
    </xf>
    <xf numFmtId="0" fontId="22" fillId="0" borderId="39" xfId="47" applyFont="1" applyBorder="1" applyAlignment="1" quotePrefix="1">
      <alignment horizontal="center"/>
      <protection/>
    </xf>
    <xf numFmtId="0" fontId="22" fillId="0" borderId="11" xfId="47" applyFont="1" applyBorder="1" applyAlignment="1" quotePrefix="1">
      <alignment horizontal="center"/>
      <protection/>
    </xf>
    <xf numFmtId="0" fontId="22" fillId="0" borderId="29" xfId="47" applyFont="1" applyBorder="1" applyAlignment="1" quotePrefix="1">
      <alignment horizontal="center"/>
      <protection/>
    </xf>
    <xf numFmtId="0" fontId="22" fillId="0" borderId="15" xfId="47" applyFont="1" applyBorder="1" applyAlignment="1">
      <alignment horizontal="center" vertical="center"/>
      <protection/>
    </xf>
    <xf numFmtId="0" fontId="22" fillId="0" borderId="19" xfId="4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22" fillId="0" borderId="18" xfId="47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view="pageBreakPreview" zoomScale="120" zoomScaleSheetLayoutView="120" zoomScalePageLayoutView="0" workbookViewId="0" topLeftCell="A17">
      <selection activeCell="D30" sqref="D30"/>
    </sheetView>
  </sheetViews>
  <sheetFormatPr defaultColWidth="9.140625" defaultRowHeight="12.75"/>
  <cols>
    <col min="1" max="1" width="47.421875" style="198" customWidth="1"/>
    <col min="2" max="2" width="9.140625" style="198" customWidth="1"/>
    <col min="3" max="3" width="19.57421875" style="339" customWidth="1"/>
    <col min="4" max="4" width="21.57421875" style="339" customWidth="1"/>
    <col min="5" max="16384" width="9.140625" style="198" customWidth="1"/>
  </cols>
  <sheetData>
    <row r="1" spans="1:4" ht="21.75" customHeight="1">
      <c r="A1" s="1"/>
      <c r="B1" s="1"/>
      <c r="C1" s="398"/>
      <c r="D1" s="420" t="s">
        <v>454</v>
      </c>
    </row>
    <row r="2" spans="1:4" ht="21.75" customHeight="1">
      <c r="A2" s="467" t="s">
        <v>0</v>
      </c>
      <c r="B2" s="467"/>
      <c r="C2" s="467"/>
      <c r="D2" s="420" t="s">
        <v>455</v>
      </c>
    </row>
    <row r="3" spans="1:4" ht="21.75" customHeight="1">
      <c r="A3" s="2" t="s">
        <v>64</v>
      </c>
      <c r="B3" s="3"/>
      <c r="C3" s="399"/>
      <c r="D3" s="399" t="s">
        <v>1</v>
      </c>
    </row>
    <row r="4" spans="1:4" ht="21.75" customHeight="1">
      <c r="A4" s="4" t="s">
        <v>2</v>
      </c>
      <c r="B4" s="5" t="s">
        <v>3</v>
      </c>
      <c r="C4" s="400" t="s">
        <v>4</v>
      </c>
      <c r="D4" s="400" t="s">
        <v>5</v>
      </c>
    </row>
    <row r="5" spans="1:4" ht="21.75" customHeight="1">
      <c r="A5" s="193" t="s">
        <v>219</v>
      </c>
      <c r="B5" s="12" t="s">
        <v>220</v>
      </c>
      <c r="C5" s="401">
        <v>0</v>
      </c>
      <c r="D5" s="400"/>
    </row>
    <row r="6" spans="1:4" ht="21.75" customHeight="1">
      <c r="A6" s="6" t="s">
        <v>48</v>
      </c>
      <c r="B6" s="7">
        <v>22</v>
      </c>
      <c r="C6" s="402">
        <v>1001529</v>
      </c>
      <c r="D6" s="403"/>
    </row>
    <row r="7" spans="1:4" ht="21.75" customHeight="1">
      <c r="A7" s="6" t="s">
        <v>316</v>
      </c>
      <c r="B7" s="7">
        <v>22</v>
      </c>
      <c r="C7" s="403">
        <v>9892.96</v>
      </c>
      <c r="D7" s="403"/>
    </row>
    <row r="8" spans="1:4" ht="21.75" customHeight="1">
      <c r="A8" s="6" t="s">
        <v>448</v>
      </c>
      <c r="B8" s="7">
        <v>22</v>
      </c>
      <c r="C8" s="403">
        <v>1926465.81</v>
      </c>
      <c r="D8" s="421"/>
    </row>
    <row r="9" spans="1:4" ht="21.75" customHeight="1">
      <c r="A9" s="6" t="s">
        <v>449</v>
      </c>
      <c r="B9" s="7">
        <v>22</v>
      </c>
      <c r="C9" s="403">
        <v>0</v>
      </c>
      <c r="D9" s="421"/>
    </row>
    <row r="10" spans="1:4" ht="21.75" customHeight="1">
      <c r="A10" s="8" t="s">
        <v>49</v>
      </c>
      <c r="B10" s="9">
        <v>821</v>
      </c>
      <c r="C10" s="402"/>
      <c r="D10" s="421">
        <v>2094186.77</v>
      </c>
    </row>
    <row r="11" spans="1:4" ht="21.75" customHeight="1">
      <c r="A11" s="6" t="s">
        <v>50</v>
      </c>
      <c r="B11" s="7">
        <v>903</v>
      </c>
      <c r="C11" s="402"/>
      <c r="D11" s="401">
        <v>0</v>
      </c>
    </row>
    <row r="12" spans="1:4" ht="21.75" customHeight="1">
      <c r="A12" s="11" t="s">
        <v>65</v>
      </c>
      <c r="B12" s="12" t="s">
        <v>44</v>
      </c>
      <c r="C12" s="402"/>
      <c r="D12" s="422">
        <v>0</v>
      </c>
    </row>
    <row r="13" spans="1:4" ht="21.75" customHeight="1">
      <c r="A13" s="11" t="s">
        <v>317</v>
      </c>
      <c r="B13" s="12" t="s">
        <v>220</v>
      </c>
      <c r="C13" s="402">
        <v>0</v>
      </c>
      <c r="D13" s="422">
        <v>0</v>
      </c>
    </row>
    <row r="14" spans="1:4" ht="21.75" customHeight="1">
      <c r="A14" s="11" t="s">
        <v>318</v>
      </c>
      <c r="B14" s="12"/>
      <c r="C14" s="402"/>
      <c r="D14" s="422">
        <v>8300</v>
      </c>
    </row>
    <row r="15" spans="1:4" ht="21.75" customHeight="1">
      <c r="A15" s="11" t="s">
        <v>319</v>
      </c>
      <c r="B15" s="12"/>
      <c r="C15" s="402"/>
      <c r="D15" s="422">
        <v>1592.96</v>
      </c>
    </row>
    <row r="16" spans="1:4" ht="21.75" customHeight="1">
      <c r="A16" s="11" t="s">
        <v>320</v>
      </c>
      <c r="B16" s="12"/>
      <c r="C16" s="402"/>
      <c r="D16" s="422">
        <v>0</v>
      </c>
    </row>
    <row r="17" spans="1:4" ht="21.75" customHeight="1">
      <c r="A17" s="13" t="s">
        <v>321</v>
      </c>
      <c r="B17" s="14"/>
      <c r="C17" s="402"/>
      <c r="D17" s="403">
        <v>8.04</v>
      </c>
    </row>
    <row r="18" spans="1:4" ht="21.75" customHeight="1">
      <c r="A18" s="6" t="s">
        <v>331</v>
      </c>
      <c r="B18" s="16"/>
      <c r="C18" s="402"/>
      <c r="D18" s="403">
        <v>833800</v>
      </c>
    </row>
    <row r="19" spans="1:4" ht="21.75" customHeight="1">
      <c r="A19" s="17" t="s">
        <v>369</v>
      </c>
      <c r="B19" s="15"/>
      <c r="C19" s="404"/>
      <c r="D19" s="421">
        <v>0</v>
      </c>
    </row>
    <row r="20" spans="1:4" ht="21.75" customHeight="1">
      <c r="A20" s="6" t="s">
        <v>332</v>
      </c>
      <c r="B20" s="16"/>
      <c r="C20" s="402"/>
      <c r="D20" s="403">
        <v>0</v>
      </c>
    </row>
    <row r="21" spans="1:4" ht="21.75" customHeight="1">
      <c r="A21" s="17" t="s">
        <v>324</v>
      </c>
      <c r="B21" s="10">
        <v>704</v>
      </c>
      <c r="C21" s="402"/>
      <c r="D21" s="421">
        <v>0</v>
      </c>
    </row>
    <row r="22" spans="1:4" ht="21.75" customHeight="1">
      <c r="A22" s="6" t="s">
        <v>37</v>
      </c>
      <c r="B22" s="5"/>
      <c r="C22" s="402"/>
      <c r="D22" s="401">
        <v>0</v>
      </c>
    </row>
    <row r="23" spans="1:4" ht="21.75" customHeight="1">
      <c r="A23" s="6" t="s">
        <v>38</v>
      </c>
      <c r="B23" s="5"/>
      <c r="C23" s="402"/>
      <c r="D23" s="401">
        <v>0</v>
      </c>
    </row>
    <row r="24" spans="1:4" ht="21.75" customHeight="1">
      <c r="A24" s="6" t="s">
        <v>376</v>
      </c>
      <c r="B24" s="5"/>
      <c r="C24" s="405"/>
      <c r="D24" s="423">
        <v>0</v>
      </c>
    </row>
    <row r="25" spans="1:4" ht="21.75" customHeight="1">
      <c r="A25" s="8" t="s">
        <v>349</v>
      </c>
      <c r="B25" s="205"/>
      <c r="C25" s="402"/>
      <c r="D25" s="401">
        <v>0</v>
      </c>
    </row>
    <row r="26" spans="1:4" ht="21.75" customHeight="1">
      <c r="A26" s="8" t="s">
        <v>400</v>
      </c>
      <c r="B26" s="205"/>
      <c r="C26" s="402"/>
      <c r="D26" s="401">
        <v>0</v>
      </c>
    </row>
    <row r="27" spans="1:4" ht="21.75" customHeight="1">
      <c r="A27" s="8" t="s">
        <v>422</v>
      </c>
      <c r="B27" s="5"/>
      <c r="C27" s="406"/>
      <c r="D27" s="414"/>
    </row>
    <row r="28" spans="1:4" ht="21.75" customHeight="1">
      <c r="A28" s="8" t="s">
        <v>423</v>
      </c>
      <c r="B28" s="5"/>
      <c r="C28" s="406"/>
      <c r="D28" s="414">
        <v>0</v>
      </c>
    </row>
    <row r="29" spans="1:4" ht="21.75" customHeight="1" thickBot="1">
      <c r="A29" s="17"/>
      <c r="B29" s="18"/>
      <c r="C29" s="407">
        <f>SUM(C5:C9)</f>
        <v>2937887.77</v>
      </c>
      <c r="D29" s="419">
        <f>SUM(D10:D28)</f>
        <v>2937887.77</v>
      </c>
    </row>
    <row r="30" spans="1:4" ht="21.75" customHeight="1" thickTop="1">
      <c r="A30" s="17"/>
      <c r="B30" s="18"/>
      <c r="C30" s="408"/>
      <c r="D30" s="424"/>
    </row>
    <row r="31" spans="1:4" ht="21.75" customHeight="1">
      <c r="A31" s="473" t="s">
        <v>47</v>
      </c>
      <c r="B31" s="474"/>
      <c r="C31" s="474"/>
      <c r="D31" s="425"/>
    </row>
    <row r="32" spans="1:4" ht="21.75" customHeight="1">
      <c r="A32" s="21" t="s">
        <v>465</v>
      </c>
      <c r="B32" s="22"/>
      <c r="C32" s="409"/>
      <c r="D32" s="425"/>
    </row>
    <row r="33" spans="1:4" ht="21.75" customHeight="1">
      <c r="A33" s="23" t="s">
        <v>32</v>
      </c>
      <c r="B33" s="472" t="s">
        <v>33</v>
      </c>
      <c r="C33" s="472"/>
      <c r="D33" s="426" t="s">
        <v>430</v>
      </c>
    </row>
    <row r="34" spans="1:4" ht="21.75" customHeight="1">
      <c r="A34" s="10"/>
      <c r="B34" s="24"/>
      <c r="C34" s="410"/>
      <c r="D34" s="427"/>
    </row>
    <row r="35" spans="1:4" ht="21.75" customHeight="1">
      <c r="A35" s="10" t="s">
        <v>407</v>
      </c>
      <c r="B35" s="468" t="s">
        <v>395</v>
      </c>
      <c r="C35" s="469"/>
      <c r="D35" s="410" t="s">
        <v>407</v>
      </c>
    </row>
    <row r="36" spans="1:4" ht="21.75" customHeight="1">
      <c r="A36" s="25" t="s">
        <v>408</v>
      </c>
      <c r="B36" s="470" t="s">
        <v>396</v>
      </c>
      <c r="C36" s="471"/>
      <c r="D36" s="428" t="s">
        <v>409</v>
      </c>
    </row>
    <row r="37" spans="1:4" ht="21.75" customHeight="1">
      <c r="A37" s="24"/>
      <c r="B37" s="24"/>
      <c r="C37" s="410"/>
      <c r="D37" s="410"/>
    </row>
    <row r="38" spans="1:4" ht="21.75" customHeight="1">
      <c r="A38" s="19"/>
      <c r="B38" s="19"/>
      <c r="C38" s="411"/>
      <c r="D38" s="429" t="s">
        <v>456</v>
      </c>
    </row>
    <row r="39" spans="1:4" ht="21.75" customHeight="1">
      <c r="A39" s="467" t="s">
        <v>0</v>
      </c>
      <c r="B39" s="467"/>
      <c r="C39" s="467"/>
      <c r="D39" s="429" t="s">
        <v>457</v>
      </c>
    </row>
    <row r="40" spans="1:5" ht="21.75" customHeight="1">
      <c r="A40" s="26" t="s">
        <v>64</v>
      </c>
      <c r="B40" s="26"/>
      <c r="C40" s="412"/>
      <c r="D40" s="412"/>
      <c r="E40" s="27"/>
    </row>
    <row r="41" spans="1:4" ht="21.75" customHeight="1">
      <c r="A41" s="4" t="s">
        <v>2</v>
      </c>
      <c r="B41" s="5" t="s">
        <v>3</v>
      </c>
      <c r="C41" s="413" t="s">
        <v>4</v>
      </c>
      <c r="D41" s="413" t="s">
        <v>5</v>
      </c>
    </row>
    <row r="42" spans="1:4" ht="24" customHeight="1">
      <c r="A42" s="28" t="s">
        <v>252</v>
      </c>
      <c r="B42" s="16" t="s">
        <v>186</v>
      </c>
      <c r="C42" s="414">
        <v>6303</v>
      </c>
      <c r="D42" s="414"/>
    </row>
    <row r="43" spans="1:4" ht="24" customHeight="1">
      <c r="A43" s="6" t="s">
        <v>34</v>
      </c>
      <c r="B43" s="5">
        <v>100</v>
      </c>
      <c r="C43" s="415">
        <v>343569</v>
      </c>
      <c r="D43" s="415"/>
    </row>
    <row r="44" spans="1:4" ht="24" customHeight="1">
      <c r="A44" s="6" t="s">
        <v>35</v>
      </c>
      <c r="B44" s="5">
        <v>120</v>
      </c>
      <c r="C44" s="415">
        <v>12285</v>
      </c>
      <c r="D44" s="415"/>
    </row>
    <row r="45" spans="1:4" ht="24" customHeight="1">
      <c r="A45" s="6" t="s">
        <v>36</v>
      </c>
      <c r="B45" s="5">
        <v>130</v>
      </c>
      <c r="C45" s="415">
        <v>115949</v>
      </c>
      <c r="D45" s="415"/>
    </row>
    <row r="46" spans="1:4" ht="24" customHeight="1">
      <c r="A46" s="6" t="s">
        <v>37</v>
      </c>
      <c r="B46" s="5">
        <v>200</v>
      </c>
      <c r="C46" s="415">
        <v>319210</v>
      </c>
      <c r="D46" s="415"/>
    </row>
    <row r="47" spans="1:4" ht="24" customHeight="1">
      <c r="A47" s="6" t="s">
        <v>38</v>
      </c>
      <c r="B47" s="5">
        <v>250</v>
      </c>
      <c r="C47" s="415">
        <v>69772</v>
      </c>
      <c r="D47" s="415"/>
    </row>
    <row r="48" spans="1:4" ht="24" customHeight="1">
      <c r="A48" s="6" t="s">
        <v>39</v>
      </c>
      <c r="B48" s="5">
        <v>5270</v>
      </c>
      <c r="C48" s="415">
        <v>20324.2</v>
      </c>
      <c r="D48" s="415"/>
    </row>
    <row r="49" spans="1:4" ht="24" customHeight="1">
      <c r="A49" s="6" t="s">
        <v>40</v>
      </c>
      <c r="B49" s="5">
        <v>300</v>
      </c>
      <c r="C49" s="414">
        <v>85581.58</v>
      </c>
      <c r="D49" s="415"/>
    </row>
    <row r="50" spans="1:4" ht="24" customHeight="1">
      <c r="A50" s="6" t="s">
        <v>41</v>
      </c>
      <c r="B50" s="5">
        <v>5400</v>
      </c>
      <c r="C50" s="414">
        <v>180000</v>
      </c>
      <c r="D50" s="415"/>
    </row>
    <row r="51" spans="1:4" ht="24" customHeight="1">
      <c r="A51" s="6" t="s">
        <v>52</v>
      </c>
      <c r="B51" s="5">
        <v>5450</v>
      </c>
      <c r="C51" s="414">
        <v>0</v>
      </c>
      <c r="D51" s="415"/>
    </row>
    <row r="52" spans="1:4" ht="24" customHeight="1">
      <c r="A52" s="6" t="s">
        <v>42</v>
      </c>
      <c r="B52" s="5">
        <v>5500</v>
      </c>
      <c r="C52" s="414">
        <v>0</v>
      </c>
      <c r="D52" s="415"/>
    </row>
    <row r="53" spans="1:4" ht="24" customHeight="1">
      <c r="A53" s="30" t="s">
        <v>253</v>
      </c>
      <c r="B53" s="25">
        <v>5550</v>
      </c>
      <c r="C53" s="416">
        <v>0</v>
      </c>
      <c r="D53" s="416"/>
    </row>
    <row r="54" spans="1:4" ht="24" customHeight="1">
      <c r="A54" s="6" t="s">
        <v>58</v>
      </c>
      <c r="B54" s="5">
        <v>600</v>
      </c>
      <c r="C54" s="414">
        <v>0</v>
      </c>
      <c r="D54" s="414"/>
    </row>
    <row r="55" spans="1:4" ht="24" customHeight="1">
      <c r="A55" s="6" t="s">
        <v>51</v>
      </c>
      <c r="B55" s="5">
        <v>700</v>
      </c>
      <c r="C55" s="414">
        <v>0</v>
      </c>
      <c r="D55" s="414"/>
    </row>
    <row r="56" spans="1:4" ht="24" customHeight="1">
      <c r="A56" s="6" t="s">
        <v>61</v>
      </c>
      <c r="B56" s="5">
        <v>600</v>
      </c>
      <c r="C56" s="414">
        <v>0</v>
      </c>
      <c r="D56" s="414"/>
    </row>
    <row r="57" spans="1:4" ht="24" customHeight="1">
      <c r="A57" s="6" t="s">
        <v>432</v>
      </c>
      <c r="B57" s="5">
        <v>602</v>
      </c>
      <c r="C57" s="414">
        <v>0</v>
      </c>
      <c r="D57" s="414"/>
    </row>
    <row r="58" spans="1:4" ht="24" customHeight="1">
      <c r="A58" s="6" t="s">
        <v>324</v>
      </c>
      <c r="B58" s="5">
        <v>704</v>
      </c>
      <c r="C58" s="414">
        <v>128400</v>
      </c>
      <c r="D58" s="414"/>
    </row>
    <row r="59" spans="1:4" ht="24" customHeight="1">
      <c r="A59" s="6" t="s">
        <v>43</v>
      </c>
      <c r="B59" s="16" t="s">
        <v>44</v>
      </c>
      <c r="C59" s="414">
        <v>17000</v>
      </c>
      <c r="D59" s="414"/>
    </row>
    <row r="60" spans="1:4" ht="24" customHeight="1">
      <c r="A60" s="6" t="s">
        <v>322</v>
      </c>
      <c r="B60" s="16"/>
      <c r="C60" s="414">
        <v>0</v>
      </c>
      <c r="D60" s="414"/>
    </row>
    <row r="61" spans="1:4" ht="24" customHeight="1">
      <c r="A61" s="6" t="s">
        <v>348</v>
      </c>
      <c r="B61" s="16"/>
      <c r="C61" s="414">
        <v>727700</v>
      </c>
      <c r="D61" s="414"/>
    </row>
    <row r="62" spans="1:4" ht="24" customHeight="1">
      <c r="A62" s="6" t="s">
        <v>45</v>
      </c>
      <c r="B62" s="5">
        <v>902</v>
      </c>
      <c r="C62" s="414">
        <v>5208.18</v>
      </c>
      <c r="D62" s="414"/>
    </row>
    <row r="63" spans="1:4" ht="24" customHeight="1">
      <c r="A63" s="6" t="s">
        <v>46</v>
      </c>
      <c r="B63" s="5">
        <v>903</v>
      </c>
      <c r="C63" s="414">
        <v>33810</v>
      </c>
      <c r="D63" s="414"/>
    </row>
    <row r="64" spans="1:4" ht="24" customHeight="1">
      <c r="A64" s="31" t="s">
        <v>323</v>
      </c>
      <c r="B64" s="5">
        <v>900</v>
      </c>
      <c r="C64" s="414">
        <v>118395</v>
      </c>
      <c r="D64" s="414"/>
    </row>
    <row r="65" spans="1:4" ht="24" customHeight="1">
      <c r="A65" s="31" t="s">
        <v>59</v>
      </c>
      <c r="B65" s="5">
        <v>900</v>
      </c>
      <c r="C65" s="414">
        <v>62443</v>
      </c>
      <c r="D65" s="414"/>
    </row>
    <row r="66" spans="1:4" ht="24" customHeight="1">
      <c r="A66" s="31" t="s">
        <v>336</v>
      </c>
      <c r="B66" s="5">
        <v>900</v>
      </c>
      <c r="C66" s="414">
        <v>0</v>
      </c>
      <c r="D66" s="414"/>
    </row>
    <row r="67" spans="1:4" ht="24" customHeight="1">
      <c r="A67" s="31" t="s">
        <v>349</v>
      </c>
      <c r="B67" s="5"/>
      <c r="C67" s="414">
        <v>23000</v>
      </c>
      <c r="D67" s="414"/>
    </row>
    <row r="68" spans="1:4" ht="24" customHeight="1">
      <c r="A68" s="31" t="s">
        <v>350</v>
      </c>
      <c r="B68" s="5"/>
      <c r="C68" s="414">
        <v>121100</v>
      </c>
      <c r="D68" s="414"/>
    </row>
    <row r="69" spans="1:4" ht="24" customHeight="1">
      <c r="A69" s="31" t="s">
        <v>364</v>
      </c>
      <c r="B69" s="5"/>
      <c r="C69" s="414">
        <v>0</v>
      </c>
      <c r="D69" s="414"/>
    </row>
    <row r="70" spans="1:4" ht="24" customHeight="1">
      <c r="A70" s="31" t="s">
        <v>365</v>
      </c>
      <c r="B70" s="5"/>
      <c r="C70" s="414">
        <v>0</v>
      </c>
      <c r="D70" s="414"/>
    </row>
    <row r="71" spans="1:4" ht="24" customHeight="1">
      <c r="A71" s="35" t="s">
        <v>367</v>
      </c>
      <c r="B71" s="7" t="s">
        <v>366</v>
      </c>
      <c r="C71" s="414">
        <v>0</v>
      </c>
      <c r="D71" s="414"/>
    </row>
    <row r="72" spans="1:4" ht="24" customHeight="1">
      <c r="A72" s="35" t="s">
        <v>377</v>
      </c>
      <c r="B72" s="7"/>
      <c r="C72" s="414">
        <v>0</v>
      </c>
      <c r="D72" s="414"/>
    </row>
    <row r="73" spans="1:4" ht="24" customHeight="1">
      <c r="A73" s="35" t="s">
        <v>378</v>
      </c>
      <c r="B73" s="7"/>
      <c r="C73" s="414">
        <v>0</v>
      </c>
      <c r="D73" s="414"/>
    </row>
    <row r="74" spans="1:4" ht="24" customHeight="1">
      <c r="A74" s="35" t="s">
        <v>379</v>
      </c>
      <c r="B74" s="7"/>
      <c r="C74" s="414">
        <v>0</v>
      </c>
      <c r="D74" s="414"/>
    </row>
    <row r="75" spans="1:4" ht="24" customHeight="1">
      <c r="A75" s="35" t="s">
        <v>380</v>
      </c>
      <c r="B75" s="7"/>
      <c r="C75" s="414">
        <v>0</v>
      </c>
      <c r="D75" s="414"/>
    </row>
    <row r="76" spans="1:4" ht="24" customHeight="1">
      <c r="A76" s="35" t="s">
        <v>381</v>
      </c>
      <c r="B76" s="7"/>
      <c r="C76" s="414">
        <v>0</v>
      </c>
      <c r="D76" s="414"/>
    </row>
    <row r="77" spans="1:4" ht="24" customHeight="1">
      <c r="A77" s="35" t="s">
        <v>245</v>
      </c>
      <c r="B77" s="7"/>
      <c r="C77" s="414">
        <v>0</v>
      </c>
      <c r="D77" s="414"/>
    </row>
    <row r="78" spans="1:4" ht="24" customHeight="1">
      <c r="A78" s="35" t="s">
        <v>382</v>
      </c>
      <c r="B78" s="7"/>
      <c r="C78" s="414">
        <v>0</v>
      </c>
      <c r="D78" s="414"/>
    </row>
    <row r="79" spans="1:4" ht="24" customHeight="1">
      <c r="A79" s="35" t="s">
        <v>402</v>
      </c>
      <c r="B79" s="7"/>
      <c r="C79" s="414">
        <v>0</v>
      </c>
      <c r="D79" s="414"/>
    </row>
    <row r="80" spans="1:4" ht="24" customHeight="1">
      <c r="A80" s="35" t="s">
        <v>414</v>
      </c>
      <c r="B80" s="7"/>
      <c r="C80" s="414">
        <v>0</v>
      </c>
      <c r="D80" s="414"/>
    </row>
    <row r="81" spans="1:4" ht="24" customHeight="1">
      <c r="A81" s="35" t="s">
        <v>260</v>
      </c>
      <c r="B81" s="7">
        <v>22</v>
      </c>
      <c r="C81" s="414">
        <v>0</v>
      </c>
      <c r="D81" s="414"/>
    </row>
    <row r="82" spans="1:4" ht="24" customHeight="1">
      <c r="A82" s="35" t="s">
        <v>333</v>
      </c>
      <c r="B82" s="7">
        <v>23</v>
      </c>
      <c r="C82" s="414">
        <v>0</v>
      </c>
      <c r="D82" s="414"/>
    </row>
    <row r="83" spans="1:4" ht="24" customHeight="1">
      <c r="A83" s="35" t="s">
        <v>442</v>
      </c>
      <c r="B83" s="7">
        <v>22</v>
      </c>
      <c r="C83" s="414">
        <v>0</v>
      </c>
      <c r="D83" s="414"/>
    </row>
    <row r="84" spans="1:4" ht="24" customHeight="1">
      <c r="A84" s="35" t="s">
        <v>424</v>
      </c>
      <c r="B84" s="7"/>
      <c r="C84" s="414">
        <v>11203</v>
      </c>
      <c r="D84" s="414"/>
    </row>
    <row r="85" spans="1:4" ht="24" customHeight="1">
      <c r="A85" s="35" t="s">
        <v>425</v>
      </c>
      <c r="B85" s="7"/>
      <c r="C85" s="414">
        <v>0</v>
      </c>
      <c r="D85" s="414"/>
    </row>
    <row r="86" spans="1:4" ht="24" customHeight="1">
      <c r="A86" s="35" t="s">
        <v>426</v>
      </c>
      <c r="B86" s="7"/>
      <c r="C86" s="414">
        <v>0</v>
      </c>
      <c r="D86" s="414"/>
    </row>
    <row r="87" spans="1:4" ht="24" customHeight="1">
      <c r="A87" s="32" t="s">
        <v>254</v>
      </c>
      <c r="B87" s="7" t="s">
        <v>66</v>
      </c>
      <c r="C87" s="415"/>
      <c r="D87" s="415">
        <v>2182241.36</v>
      </c>
    </row>
    <row r="88" spans="1:4" ht="24" customHeight="1">
      <c r="A88" s="35" t="s">
        <v>255</v>
      </c>
      <c r="B88" s="7">
        <v>21</v>
      </c>
      <c r="C88" s="415"/>
      <c r="D88" s="414">
        <v>26600</v>
      </c>
    </row>
    <row r="89" spans="1:4" ht="24" customHeight="1">
      <c r="A89" s="31" t="s">
        <v>256</v>
      </c>
      <c r="B89" s="7">
        <v>902</v>
      </c>
      <c r="C89" s="415"/>
      <c r="D89" s="415">
        <v>370.6</v>
      </c>
    </row>
    <row r="90" spans="1:4" ht="24" customHeight="1">
      <c r="A90" s="35" t="s">
        <v>257</v>
      </c>
      <c r="B90" s="7">
        <v>23</v>
      </c>
      <c r="C90" s="415"/>
      <c r="D90" s="414">
        <v>0</v>
      </c>
    </row>
    <row r="91" spans="1:4" ht="24" customHeight="1">
      <c r="A91" s="31" t="s">
        <v>443</v>
      </c>
      <c r="B91" s="7">
        <v>900</v>
      </c>
      <c r="C91" s="415"/>
      <c r="D91" s="414">
        <v>118395</v>
      </c>
    </row>
    <row r="92" spans="1:4" ht="24" customHeight="1">
      <c r="A92" s="31" t="s">
        <v>258</v>
      </c>
      <c r="B92" s="5">
        <v>900</v>
      </c>
      <c r="C92" s="415"/>
      <c r="D92" s="414">
        <v>62443</v>
      </c>
    </row>
    <row r="93" spans="1:4" ht="24" customHeight="1">
      <c r="A93" s="31" t="s">
        <v>259</v>
      </c>
      <c r="B93" s="7">
        <v>821</v>
      </c>
      <c r="C93" s="415"/>
      <c r="D93" s="415">
        <v>0</v>
      </c>
    </row>
    <row r="94" spans="1:4" ht="24" customHeight="1">
      <c r="A94" s="204" t="s">
        <v>368</v>
      </c>
      <c r="B94" s="7"/>
      <c r="C94" s="415"/>
      <c r="D94" s="415">
        <v>0</v>
      </c>
    </row>
    <row r="95" spans="1:4" ht="24" customHeight="1">
      <c r="A95" s="204" t="s">
        <v>427</v>
      </c>
      <c r="B95" s="7"/>
      <c r="C95" s="415"/>
      <c r="D95" s="415">
        <v>11203</v>
      </c>
    </row>
    <row r="96" spans="1:4" ht="24" customHeight="1" thickBot="1">
      <c r="A96" s="18"/>
      <c r="B96" s="33"/>
      <c r="C96" s="417">
        <f>SUM(C42:C86)</f>
        <v>2401252.96</v>
      </c>
      <c r="D96" s="430">
        <f>SUM(D87:D95)</f>
        <v>2401252.96</v>
      </c>
    </row>
    <row r="97" spans="1:5" ht="21.75" customHeight="1" thickTop="1">
      <c r="A97" s="20" t="s">
        <v>47</v>
      </c>
      <c r="B97" s="20"/>
      <c r="C97" s="418"/>
      <c r="D97" s="418"/>
      <c r="E97" s="34"/>
    </row>
    <row r="98" spans="1:5" ht="21.75" customHeight="1">
      <c r="A98" s="21" t="s">
        <v>466</v>
      </c>
      <c r="B98" s="22"/>
      <c r="C98" s="409"/>
      <c r="D98" s="425"/>
      <c r="E98" s="19"/>
    </row>
    <row r="99" spans="1:4" ht="21.75" customHeight="1">
      <c r="A99" s="23" t="s">
        <v>32</v>
      </c>
      <c r="B99" s="472" t="s">
        <v>33</v>
      </c>
      <c r="C99" s="472"/>
      <c r="D99" s="426" t="s">
        <v>430</v>
      </c>
    </row>
    <row r="100" spans="1:4" ht="21.75" customHeight="1">
      <c r="A100" s="10"/>
      <c r="B100" s="24"/>
      <c r="C100" s="410"/>
      <c r="D100" s="427"/>
    </row>
    <row r="101" spans="1:4" ht="21.75" customHeight="1">
      <c r="A101" s="10" t="s">
        <v>407</v>
      </c>
      <c r="B101" s="468" t="s">
        <v>395</v>
      </c>
      <c r="C101" s="469"/>
      <c r="D101" s="410" t="s">
        <v>407</v>
      </c>
    </row>
    <row r="102" spans="1:4" ht="21.75" customHeight="1">
      <c r="A102" s="25" t="s">
        <v>408</v>
      </c>
      <c r="B102" s="470" t="s">
        <v>396</v>
      </c>
      <c r="C102" s="471"/>
      <c r="D102" s="428" t="s">
        <v>409</v>
      </c>
    </row>
    <row r="103" spans="1:4" ht="21.75" customHeight="1">
      <c r="A103" s="24"/>
      <c r="B103" s="24"/>
      <c r="C103" s="410"/>
      <c r="D103" s="410"/>
    </row>
    <row r="104" spans="1:4" ht="21.75" customHeight="1">
      <c r="A104" s="24"/>
      <c r="B104" s="24"/>
      <c r="C104" s="410"/>
      <c r="D104" s="410"/>
    </row>
    <row r="105" spans="1:4" ht="21.75" customHeight="1">
      <c r="A105" s="24"/>
      <c r="B105" s="24"/>
      <c r="C105" s="410"/>
      <c r="D105" s="410"/>
    </row>
    <row r="106" spans="1:4" ht="21.75" customHeight="1">
      <c r="A106" s="24"/>
      <c r="B106" s="24"/>
      <c r="C106" s="410"/>
      <c r="D106" s="410"/>
    </row>
    <row r="107" spans="1:4" ht="21.75" customHeight="1">
      <c r="A107" s="1"/>
      <c r="B107" s="1"/>
      <c r="C107" s="398"/>
      <c r="D107" s="420" t="s">
        <v>458</v>
      </c>
    </row>
    <row r="108" spans="1:4" ht="21.75" customHeight="1">
      <c r="A108" s="467" t="s">
        <v>0</v>
      </c>
      <c r="B108" s="467"/>
      <c r="C108" s="467"/>
      <c r="D108" s="420" t="s">
        <v>457</v>
      </c>
    </row>
    <row r="109" spans="1:4" ht="21.75" customHeight="1">
      <c r="A109" s="2" t="s">
        <v>64</v>
      </c>
      <c r="B109" s="3"/>
      <c r="C109" s="399"/>
      <c r="D109" s="399"/>
    </row>
    <row r="110" spans="1:4" ht="24.75" customHeight="1">
      <c r="A110" s="4" t="s">
        <v>2</v>
      </c>
      <c r="B110" s="5" t="s">
        <v>3</v>
      </c>
      <c r="C110" s="400" t="s">
        <v>4</v>
      </c>
      <c r="D110" s="400" t="s">
        <v>5</v>
      </c>
    </row>
    <row r="111" spans="1:4" ht="24.75" customHeight="1">
      <c r="A111" s="6" t="s">
        <v>6</v>
      </c>
      <c r="B111" s="5">
        <v>821</v>
      </c>
      <c r="C111" s="402">
        <v>2094186.77</v>
      </c>
      <c r="D111" s="401"/>
    </row>
    <row r="112" spans="1:4" ht="24.75" customHeight="1">
      <c r="A112" s="6" t="s">
        <v>7</v>
      </c>
      <c r="B112" s="16" t="s">
        <v>8</v>
      </c>
      <c r="C112" s="402"/>
      <c r="D112" s="401">
        <v>0</v>
      </c>
    </row>
    <row r="113" spans="1:4" ht="24.75" customHeight="1">
      <c r="A113" s="13" t="s">
        <v>9</v>
      </c>
      <c r="B113" s="36">
        <v>102</v>
      </c>
      <c r="C113" s="402"/>
      <c r="D113" s="401">
        <v>125.96</v>
      </c>
    </row>
    <row r="114" spans="1:4" ht="24.75" customHeight="1">
      <c r="A114" s="6" t="s">
        <v>54</v>
      </c>
      <c r="B114" s="36">
        <v>103</v>
      </c>
      <c r="C114" s="406"/>
      <c r="D114" s="414">
        <v>0</v>
      </c>
    </row>
    <row r="115" spans="1:4" ht="24.75" customHeight="1">
      <c r="A115" s="17" t="s">
        <v>10</v>
      </c>
      <c r="B115" s="15" t="s">
        <v>11</v>
      </c>
      <c r="C115" s="404"/>
      <c r="D115" s="423">
        <v>0</v>
      </c>
    </row>
    <row r="116" spans="1:4" ht="24.75" customHeight="1">
      <c r="A116" s="6" t="s">
        <v>12</v>
      </c>
      <c r="B116" s="16" t="s">
        <v>13</v>
      </c>
      <c r="C116" s="402"/>
      <c r="D116" s="401">
        <v>0</v>
      </c>
    </row>
    <row r="117" spans="1:4" ht="24.75" customHeight="1">
      <c r="A117" s="13" t="s">
        <v>14</v>
      </c>
      <c r="B117" s="37">
        <v>123</v>
      </c>
      <c r="C117" s="402"/>
      <c r="D117" s="431">
        <v>0</v>
      </c>
    </row>
    <row r="118" spans="1:4" ht="24.75" customHeight="1">
      <c r="A118" s="13" t="s">
        <v>15</v>
      </c>
      <c r="B118" s="38" t="s">
        <v>16</v>
      </c>
      <c r="C118" s="402"/>
      <c r="D118" s="431">
        <v>0</v>
      </c>
    </row>
    <row r="119" spans="1:4" ht="24.75" customHeight="1">
      <c r="A119" s="13" t="s">
        <v>17</v>
      </c>
      <c r="B119" s="37">
        <v>142</v>
      </c>
      <c r="C119" s="402"/>
      <c r="D119" s="431">
        <v>0</v>
      </c>
    </row>
    <row r="120" spans="1:4" ht="24.75" customHeight="1">
      <c r="A120" s="13" t="s">
        <v>60</v>
      </c>
      <c r="B120" s="37">
        <v>146</v>
      </c>
      <c r="C120" s="402"/>
      <c r="D120" s="431">
        <v>87</v>
      </c>
    </row>
    <row r="121" spans="1:4" ht="24.75" customHeight="1">
      <c r="A121" s="13" t="s">
        <v>18</v>
      </c>
      <c r="B121" s="37">
        <v>149</v>
      </c>
      <c r="C121" s="402"/>
      <c r="D121" s="431">
        <v>0</v>
      </c>
    </row>
    <row r="122" spans="1:4" ht="24.75" customHeight="1">
      <c r="A122" s="11" t="s">
        <v>341</v>
      </c>
      <c r="B122" s="37"/>
      <c r="C122" s="402"/>
      <c r="D122" s="431">
        <v>0</v>
      </c>
    </row>
    <row r="123" spans="1:4" ht="24.75" customHeight="1">
      <c r="A123" s="13" t="s">
        <v>55</v>
      </c>
      <c r="B123" s="37">
        <v>150</v>
      </c>
      <c r="C123" s="402"/>
      <c r="D123" s="431">
        <v>0</v>
      </c>
    </row>
    <row r="124" spans="1:4" ht="24.75" customHeight="1">
      <c r="A124" s="13" t="s">
        <v>19</v>
      </c>
      <c r="B124" s="37">
        <v>140</v>
      </c>
      <c r="C124" s="402"/>
      <c r="D124" s="431">
        <v>0</v>
      </c>
    </row>
    <row r="125" spans="1:4" ht="24.75" customHeight="1">
      <c r="A125" s="13" t="s">
        <v>20</v>
      </c>
      <c r="B125" s="16" t="s">
        <v>62</v>
      </c>
      <c r="C125" s="402"/>
      <c r="D125" s="401">
        <v>4788</v>
      </c>
    </row>
    <row r="126" spans="1:4" ht="24.75" customHeight="1">
      <c r="A126" s="13" t="s">
        <v>21</v>
      </c>
      <c r="B126" s="15" t="s">
        <v>22</v>
      </c>
      <c r="C126" s="402"/>
      <c r="D126" s="401">
        <v>162500</v>
      </c>
    </row>
    <row r="127" spans="1:4" ht="24.75" customHeight="1">
      <c r="A127" s="6" t="s">
        <v>23</v>
      </c>
      <c r="B127" s="16" t="s">
        <v>24</v>
      </c>
      <c r="C127" s="402"/>
      <c r="D127" s="414">
        <v>220</v>
      </c>
    </row>
    <row r="128" spans="1:4" ht="24.75" customHeight="1">
      <c r="A128" s="6" t="s">
        <v>25</v>
      </c>
      <c r="B128" s="5">
        <v>1002</v>
      </c>
      <c r="C128" s="402"/>
      <c r="D128" s="401">
        <v>835028.08</v>
      </c>
    </row>
    <row r="129" spans="1:4" ht="24.75" customHeight="1">
      <c r="A129" s="17" t="s">
        <v>26</v>
      </c>
      <c r="B129" s="10">
        <v>1002</v>
      </c>
      <c r="C129" s="402"/>
      <c r="D129" s="431">
        <v>788198.1</v>
      </c>
    </row>
    <row r="130" spans="1:4" ht="24.75" customHeight="1">
      <c r="A130" s="6" t="s">
        <v>27</v>
      </c>
      <c r="B130" s="5">
        <v>1004</v>
      </c>
      <c r="C130" s="402"/>
      <c r="D130" s="431">
        <v>0</v>
      </c>
    </row>
    <row r="131" spans="1:4" ht="24.75" customHeight="1">
      <c r="A131" s="6" t="s">
        <v>28</v>
      </c>
      <c r="B131" s="5">
        <v>1005</v>
      </c>
      <c r="C131" s="402"/>
      <c r="D131" s="431">
        <v>0</v>
      </c>
    </row>
    <row r="132" spans="1:4" ht="24.75" customHeight="1">
      <c r="A132" s="6" t="s">
        <v>29</v>
      </c>
      <c r="B132" s="5">
        <v>1006</v>
      </c>
      <c r="C132" s="402"/>
      <c r="D132" s="401">
        <v>0</v>
      </c>
    </row>
    <row r="133" spans="1:4" ht="24.75" customHeight="1">
      <c r="A133" s="6" t="s">
        <v>53</v>
      </c>
      <c r="B133" s="5">
        <v>1010</v>
      </c>
      <c r="C133" s="402"/>
      <c r="D133" s="401">
        <v>0</v>
      </c>
    </row>
    <row r="134" spans="1:4" ht="24.75" customHeight="1">
      <c r="A134" s="6" t="s">
        <v>30</v>
      </c>
      <c r="B134" s="5">
        <v>1011</v>
      </c>
      <c r="C134" s="402"/>
      <c r="D134" s="401">
        <v>39051.63</v>
      </c>
    </row>
    <row r="135" spans="1:4" ht="24.75" customHeight="1">
      <c r="A135" s="6" t="s">
        <v>31</v>
      </c>
      <c r="B135" s="5">
        <v>1013</v>
      </c>
      <c r="C135" s="402"/>
      <c r="D135" s="401">
        <v>7388</v>
      </c>
    </row>
    <row r="136" spans="1:4" ht="24.75" customHeight="1">
      <c r="A136" s="6" t="s">
        <v>56</v>
      </c>
      <c r="B136" s="5"/>
      <c r="C136" s="402"/>
      <c r="D136" s="414">
        <v>0</v>
      </c>
    </row>
    <row r="137" spans="1:4" ht="24.75" customHeight="1">
      <c r="A137" s="8" t="s">
        <v>337</v>
      </c>
      <c r="B137" s="5"/>
      <c r="C137" s="406"/>
      <c r="D137" s="414">
        <v>0</v>
      </c>
    </row>
    <row r="138" spans="1:4" ht="24.75" customHeight="1">
      <c r="A138" s="8" t="s">
        <v>338</v>
      </c>
      <c r="B138" s="5"/>
      <c r="C138" s="406"/>
      <c r="D138" s="414">
        <v>0</v>
      </c>
    </row>
    <row r="139" spans="1:4" ht="24.75" customHeight="1">
      <c r="A139" s="8" t="s">
        <v>342</v>
      </c>
      <c r="B139" s="5"/>
      <c r="C139" s="406"/>
      <c r="D139" s="414">
        <v>216000</v>
      </c>
    </row>
    <row r="140" spans="1:4" ht="24.75" customHeight="1">
      <c r="A140" s="8" t="s">
        <v>343</v>
      </c>
      <c r="B140" s="5"/>
      <c r="C140" s="406"/>
      <c r="D140" s="414">
        <v>10800</v>
      </c>
    </row>
    <row r="141" spans="1:4" ht="24.75" customHeight="1">
      <c r="A141" s="202" t="s">
        <v>353</v>
      </c>
      <c r="B141" s="5"/>
      <c r="C141" s="402"/>
      <c r="D141" s="401">
        <v>30000</v>
      </c>
    </row>
    <row r="142" spans="1:4" ht="24.75" customHeight="1">
      <c r="A142" s="202" t="s">
        <v>352</v>
      </c>
      <c r="B142" s="5"/>
      <c r="C142" s="402"/>
      <c r="D142" s="401">
        <v>0</v>
      </c>
    </row>
    <row r="143" spans="1:4" ht="24.75" customHeight="1">
      <c r="A143" s="202" t="s">
        <v>370</v>
      </c>
      <c r="B143" s="5"/>
      <c r="C143" s="402"/>
      <c r="D143" s="401">
        <v>0</v>
      </c>
    </row>
    <row r="144" spans="1:4" ht="24.75" customHeight="1">
      <c r="A144" s="202" t="s">
        <v>373</v>
      </c>
      <c r="B144" s="5"/>
      <c r="C144" s="402"/>
      <c r="D144" s="401">
        <v>0</v>
      </c>
    </row>
    <row r="145" spans="1:4" ht="24.75" customHeight="1">
      <c r="A145" s="202" t="s">
        <v>383</v>
      </c>
      <c r="B145" s="5"/>
      <c r="C145" s="402"/>
      <c r="D145" s="401">
        <v>0</v>
      </c>
    </row>
    <row r="146" spans="1:4" ht="24.75" customHeight="1">
      <c r="A146" s="202" t="s">
        <v>384</v>
      </c>
      <c r="B146" s="5"/>
      <c r="C146" s="402"/>
      <c r="D146" s="401">
        <v>0</v>
      </c>
    </row>
    <row r="147" spans="1:4" ht="24.75" customHeight="1">
      <c r="A147" s="213" t="s">
        <v>385</v>
      </c>
      <c r="B147" s="5"/>
      <c r="C147" s="402"/>
      <c r="D147" s="401">
        <v>0</v>
      </c>
    </row>
    <row r="148" spans="1:4" ht="24.75" customHeight="1">
      <c r="A148" s="35" t="s">
        <v>403</v>
      </c>
      <c r="B148" s="5"/>
      <c r="C148" s="406"/>
      <c r="D148" s="414">
        <v>0</v>
      </c>
    </row>
    <row r="149" spans="1:4" ht="24.75" customHeight="1">
      <c r="A149" s="283" t="s">
        <v>415</v>
      </c>
      <c r="B149" s="5"/>
      <c r="C149" s="406"/>
      <c r="D149" s="414">
        <v>0</v>
      </c>
    </row>
    <row r="150" spans="1:4" ht="24.75" customHeight="1" thickBot="1">
      <c r="A150" s="18"/>
      <c r="B150" s="18"/>
      <c r="C150" s="419">
        <f>SUM(C111)</f>
        <v>2094186.77</v>
      </c>
      <c r="D150" s="419">
        <f>SUM(D112:D149)</f>
        <v>2094186.7699999998</v>
      </c>
    </row>
    <row r="151" spans="1:4" ht="24.75" customHeight="1" thickTop="1">
      <c r="A151" s="475" t="s">
        <v>67</v>
      </c>
      <c r="B151" s="475"/>
      <c r="C151" s="475"/>
      <c r="D151" s="425"/>
    </row>
    <row r="152" spans="1:4" ht="24.75" customHeight="1">
      <c r="A152" s="21" t="s">
        <v>466</v>
      </c>
      <c r="B152" s="22"/>
      <c r="C152" s="409"/>
      <c r="D152" s="425"/>
    </row>
    <row r="153" spans="1:4" ht="24.75" customHeight="1">
      <c r="A153" s="23" t="s">
        <v>32</v>
      </c>
      <c r="B153" s="472" t="s">
        <v>33</v>
      </c>
      <c r="C153" s="472"/>
      <c r="D153" s="426" t="s">
        <v>430</v>
      </c>
    </row>
    <row r="154" spans="1:4" ht="24.75" customHeight="1">
      <c r="A154" s="10"/>
      <c r="B154" s="24"/>
      <c r="C154" s="410"/>
      <c r="D154" s="427"/>
    </row>
    <row r="155" spans="1:4" ht="24.75" customHeight="1">
      <c r="A155" s="10" t="s">
        <v>407</v>
      </c>
      <c r="B155" s="468" t="s">
        <v>395</v>
      </c>
      <c r="C155" s="469"/>
      <c r="D155" s="410" t="s">
        <v>407</v>
      </c>
    </row>
    <row r="156" spans="1:4" ht="24.75" customHeight="1">
      <c r="A156" s="25" t="s">
        <v>408</v>
      </c>
      <c r="B156" s="470" t="s">
        <v>396</v>
      </c>
      <c r="C156" s="471"/>
      <c r="D156" s="428" t="s">
        <v>409</v>
      </c>
    </row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</sheetData>
  <sheetProtection/>
  <mergeCells count="14">
    <mergeCell ref="B153:C153"/>
    <mergeCell ref="B155:C155"/>
    <mergeCell ref="B156:C156"/>
    <mergeCell ref="A31:C31"/>
    <mergeCell ref="B33:C33"/>
    <mergeCell ref="A108:C108"/>
    <mergeCell ref="A151:C151"/>
    <mergeCell ref="A2:C2"/>
    <mergeCell ref="B35:C35"/>
    <mergeCell ref="B36:C36"/>
    <mergeCell ref="A39:C39"/>
    <mergeCell ref="B101:C101"/>
    <mergeCell ref="B102:C102"/>
    <mergeCell ref="B99:C99"/>
  </mergeCells>
  <printOptions/>
  <pageMargins left="0.51" right="0.17" top="0.35" bottom="0.27" header="0.3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8"/>
  <sheetViews>
    <sheetView zoomScale="120" zoomScaleNormal="120" zoomScalePageLayoutView="0" workbookViewId="0" topLeftCell="A14">
      <selection activeCell="P13" sqref="P13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3" width="14.57421875" style="0" customWidth="1"/>
    <col min="24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445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6253</v>
      </c>
      <c r="U6" s="159">
        <f>T6</f>
        <v>6253</v>
      </c>
      <c r="V6" s="198" t="s">
        <v>232</v>
      </c>
      <c r="W6" s="442">
        <f>U11+U152</f>
        <v>51396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 s="443">
        <f>U19+U160</f>
        <v>1460371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 s="443">
        <f>U24+U165</f>
        <v>49040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 s="443">
        <f>U29+U170</f>
        <v>715796</v>
      </c>
    </row>
    <row r="10" spans="1:23" ht="18.75" customHeight="1">
      <c r="A10" s="159" t="s">
        <v>313</v>
      </c>
      <c r="B10" s="159">
        <f>SUM(B6:B9)</f>
        <v>0</v>
      </c>
      <c r="C10" s="159">
        <f aca="true" t="shared" si="0" ref="C10:U10">SUM(C6:C9)</f>
        <v>0</v>
      </c>
      <c r="D10" s="159">
        <f t="shared" si="0"/>
        <v>0</v>
      </c>
      <c r="E10" s="159">
        <f t="shared" si="0"/>
        <v>0</v>
      </c>
      <c r="F10" s="159">
        <f t="shared" si="0"/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 t="shared" si="0"/>
        <v>0</v>
      </c>
      <c r="P10" s="159">
        <f t="shared" si="0"/>
        <v>0</v>
      </c>
      <c r="Q10" s="159">
        <f t="shared" si="0"/>
        <v>0</v>
      </c>
      <c r="R10" s="159">
        <f t="shared" si="0"/>
        <v>0</v>
      </c>
      <c r="S10" s="159">
        <f t="shared" si="0"/>
        <v>0</v>
      </c>
      <c r="T10" s="159">
        <f t="shared" si="0"/>
        <v>6253</v>
      </c>
      <c r="U10" s="159">
        <f t="shared" si="0"/>
        <v>6253</v>
      </c>
      <c r="V10" s="198" t="s">
        <v>192</v>
      </c>
      <c r="W10" s="443">
        <f>U46+U187</f>
        <v>1009660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T10+'ธ.ค.'!T11</f>
        <v>44896</v>
      </c>
      <c r="U11" s="199">
        <f>T11</f>
        <v>44896</v>
      </c>
      <c r="V11" s="198" t="s">
        <v>194</v>
      </c>
      <c r="W11" s="443">
        <f>U53+U194</f>
        <v>1045639.8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443">
        <f>U74+U215</f>
        <v>790962.11</v>
      </c>
    </row>
    <row r="13" spans="1:23" ht="18.75" customHeight="1">
      <c r="A13" s="159">
        <v>101</v>
      </c>
      <c r="B13" s="159">
        <v>48248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 aca="true" t="shared" si="1" ref="U13:U19">SUM(B13:T13)</f>
        <v>48248</v>
      </c>
      <c r="V13" s="198" t="s">
        <v>198</v>
      </c>
      <c r="W13" s="443">
        <f>U81+U222</f>
        <v>49087.39</v>
      </c>
    </row>
    <row r="14" spans="1:23" ht="18.75" customHeight="1">
      <c r="A14" s="159">
        <v>102</v>
      </c>
      <c r="B14" s="159">
        <v>294646</v>
      </c>
      <c r="C14" s="159">
        <v>75912</v>
      </c>
      <c r="D14" s="159">
        <v>0</v>
      </c>
      <c r="E14" s="159">
        <v>82200</v>
      </c>
      <c r="F14" s="159">
        <v>0</v>
      </c>
      <c r="G14" s="159">
        <v>0</v>
      </c>
      <c r="H14" s="159">
        <v>0</v>
      </c>
      <c r="I14" s="159">
        <v>68443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 t="shared" si="1"/>
        <v>521201</v>
      </c>
      <c r="V14" s="198" t="s">
        <v>200</v>
      </c>
      <c r="W14" s="443">
        <f>U94+U235</f>
        <v>4217833.6</v>
      </c>
    </row>
    <row r="15" spans="1:23" ht="18.75" customHeight="1">
      <c r="A15" s="159">
        <v>103</v>
      </c>
      <c r="B15" s="159">
        <v>19055</v>
      </c>
      <c r="C15" s="159">
        <v>0</v>
      </c>
      <c r="D15" s="159">
        <v>0</v>
      </c>
      <c r="E15" s="159">
        <v>1840</v>
      </c>
      <c r="F15" s="159">
        <v>0</v>
      </c>
      <c r="G15" s="159">
        <v>0</v>
      </c>
      <c r="H15" s="159">
        <v>0</v>
      </c>
      <c r="I15" s="159">
        <v>3500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 t="shared" si="1"/>
        <v>24395</v>
      </c>
      <c r="V15" s="198" t="s">
        <v>202</v>
      </c>
      <c r="W15" s="443">
        <f>U101+U242</f>
        <v>25990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 t="shared" si="1"/>
        <v>0</v>
      </c>
      <c r="V16" s="198" t="s">
        <v>204</v>
      </c>
      <c r="W16" s="443">
        <f>U110+U251</f>
        <v>0</v>
      </c>
    </row>
    <row r="17" spans="1:23" ht="18.75" customHeight="1">
      <c r="A17" s="159">
        <v>106</v>
      </c>
      <c r="B17" s="159">
        <v>6967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 t="shared" si="1"/>
        <v>6967</v>
      </c>
      <c r="V17" s="198" t="s">
        <v>206</v>
      </c>
      <c r="W17" s="443">
        <f>U127+U267</f>
        <v>0</v>
      </c>
    </row>
    <row r="18" spans="1:23" ht="18.75" customHeight="1">
      <c r="A18" s="159" t="s">
        <v>313</v>
      </c>
      <c r="B18" s="159">
        <f>SUM(B13:B17)</f>
        <v>368916</v>
      </c>
      <c r="C18" s="159">
        <f>SUM(C13:C17)</f>
        <v>75912</v>
      </c>
      <c r="D18" s="159">
        <v>0</v>
      </c>
      <c r="E18" s="159">
        <f>SUM(E13:E17)</f>
        <v>84040</v>
      </c>
      <c r="F18" s="159">
        <v>0</v>
      </c>
      <c r="G18" s="159">
        <v>0</v>
      </c>
      <c r="H18" s="159">
        <v>0</v>
      </c>
      <c r="I18" s="159">
        <f>SUM(I13:I17)</f>
        <v>71943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 t="shared" si="1"/>
        <v>600811</v>
      </c>
      <c r="W18" s="443">
        <f>SUM(W6:W17)</f>
        <v>9415775.899999999</v>
      </c>
    </row>
    <row r="19" spans="1:21" ht="18.75" customHeight="1">
      <c r="A19" s="159" t="s">
        <v>314</v>
      </c>
      <c r="B19" s="159">
        <f>B18+'ธ.ค.'!B19</f>
        <v>956196</v>
      </c>
      <c r="C19" s="159">
        <f>C18+'ธ.ค.'!C19</f>
        <v>157767</v>
      </c>
      <c r="D19" s="159">
        <f>D18+'ธ.ค.'!D19</f>
        <v>0</v>
      </c>
      <c r="E19" s="159">
        <f>E18+'ธ.ค.'!E19</f>
        <v>174040</v>
      </c>
      <c r="F19" s="159">
        <f>F18+'ธ.ค.'!F19</f>
        <v>0</v>
      </c>
      <c r="G19" s="159">
        <f>G18+'ธ.ค.'!G19</f>
        <v>0</v>
      </c>
      <c r="H19" s="159">
        <f>H18+'ธ.ค.'!H19</f>
        <v>0</v>
      </c>
      <c r="I19" s="159">
        <f>I18+'ธ.ค.'!I19</f>
        <v>172368</v>
      </c>
      <c r="J19" s="159">
        <f>J18+'ธ.ค.'!J19</f>
        <v>0</v>
      </c>
      <c r="K19" s="159">
        <f>K18+'ธ.ค.'!K19</f>
        <v>0</v>
      </c>
      <c r="L19" s="159">
        <f>L18+'ธ.ค.'!L19</f>
        <v>0</v>
      </c>
      <c r="M19" s="159">
        <f>M18+'ธ.ค.'!M19</f>
        <v>0</v>
      </c>
      <c r="N19" s="159">
        <f>N18+'ธ.ค.'!N19</f>
        <v>0</v>
      </c>
      <c r="O19" s="159">
        <f>O18+'ธ.ค.'!O19</f>
        <v>0</v>
      </c>
      <c r="P19" s="159">
        <f>P18+'ธ.ค.'!P19</f>
        <v>0</v>
      </c>
      <c r="Q19" s="159">
        <f>Q18+'ธ.ค.'!Q19</f>
        <v>0</v>
      </c>
      <c r="R19" s="159">
        <f>R18+'ธ.ค.'!R19</f>
        <v>0</v>
      </c>
      <c r="S19" s="159">
        <f>S18+'ธ.ค.'!S19</f>
        <v>0</v>
      </c>
      <c r="T19" s="159">
        <f>T18+'ธ.ค.'!T19</f>
        <v>0</v>
      </c>
      <c r="U19" s="199">
        <f t="shared" si="1"/>
        <v>1460371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10760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SUM(B21:T21)</f>
        <v>10760</v>
      </c>
    </row>
    <row r="22" spans="1:21" ht="18.75" customHeight="1">
      <c r="A22" s="159">
        <v>122</v>
      </c>
      <c r="B22" s="159">
        <v>0</v>
      </c>
      <c r="C22" s="159">
        <v>1500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SUM(B22:T22)</f>
        <v>1500</v>
      </c>
    </row>
    <row r="23" spans="1:21" ht="18.75" customHeight="1">
      <c r="A23" s="159" t="s">
        <v>313</v>
      </c>
      <c r="B23" s="159">
        <f>SUM(B21:B22)</f>
        <v>0</v>
      </c>
      <c r="C23" s="159">
        <f>SUM(C21:C22)</f>
        <v>12260</v>
      </c>
      <c r="D23" s="159">
        <f aca="true" t="shared" si="2" ref="D23:T23">SUM(D21:D22)</f>
        <v>0</v>
      </c>
      <c r="E23" s="159">
        <f t="shared" si="2"/>
        <v>0</v>
      </c>
      <c r="F23" s="159">
        <f t="shared" si="2"/>
        <v>0</v>
      </c>
      <c r="G23" s="159">
        <f t="shared" si="2"/>
        <v>0</v>
      </c>
      <c r="H23" s="159">
        <f t="shared" si="2"/>
        <v>0</v>
      </c>
      <c r="I23" s="159">
        <f t="shared" si="2"/>
        <v>0</v>
      </c>
      <c r="J23" s="159">
        <f t="shared" si="2"/>
        <v>0</v>
      </c>
      <c r="K23" s="159">
        <f t="shared" si="2"/>
        <v>0</v>
      </c>
      <c r="L23" s="159">
        <f t="shared" si="2"/>
        <v>0</v>
      </c>
      <c r="M23" s="159">
        <f t="shared" si="2"/>
        <v>0</v>
      </c>
      <c r="N23" s="159">
        <f t="shared" si="2"/>
        <v>0</v>
      </c>
      <c r="O23" s="159">
        <f t="shared" si="2"/>
        <v>0</v>
      </c>
      <c r="P23" s="159">
        <f t="shared" si="2"/>
        <v>0</v>
      </c>
      <c r="Q23" s="159">
        <f t="shared" si="2"/>
        <v>0</v>
      </c>
      <c r="R23" s="159">
        <f t="shared" si="2"/>
        <v>0</v>
      </c>
      <c r="S23" s="159">
        <f t="shared" si="2"/>
        <v>0</v>
      </c>
      <c r="T23" s="159">
        <f t="shared" si="2"/>
        <v>0</v>
      </c>
      <c r="U23" s="159">
        <f>SUM(B23:T23)</f>
        <v>12260</v>
      </c>
    </row>
    <row r="24" spans="1:21" ht="18.75" customHeight="1">
      <c r="A24" s="159" t="s">
        <v>314</v>
      </c>
      <c r="B24" s="159">
        <f>B23+'ต.ค.'!B24</f>
        <v>0</v>
      </c>
      <c r="C24" s="159">
        <f>C23+'ธ.ค.'!C24</f>
        <v>49040</v>
      </c>
      <c r="D24" s="159">
        <f>D23+'ต.ค.'!D24</f>
        <v>0</v>
      </c>
      <c r="E24" s="159">
        <f>E23+'ต.ค.'!E24</f>
        <v>0</v>
      </c>
      <c r="F24" s="159">
        <f>F23+'ต.ค.'!F24</f>
        <v>0</v>
      </c>
      <c r="G24" s="159">
        <f>G23+'ต.ค.'!G24</f>
        <v>0</v>
      </c>
      <c r="H24" s="159">
        <f>H23+'ต.ค.'!H24</f>
        <v>0</v>
      </c>
      <c r="I24" s="159">
        <f>I23+'ต.ค.'!I24</f>
        <v>0</v>
      </c>
      <c r="J24" s="159">
        <f>J23+'ต.ค.'!J24</f>
        <v>0</v>
      </c>
      <c r="K24" s="159">
        <f>K23+'ต.ค.'!K24</f>
        <v>0</v>
      </c>
      <c r="L24" s="159">
        <f>L23+'ต.ค.'!L24</f>
        <v>0</v>
      </c>
      <c r="M24" s="159">
        <f>M23+'ต.ค.'!M24</f>
        <v>0</v>
      </c>
      <c r="N24" s="159">
        <f>N23+'ต.ค.'!N24</f>
        <v>0</v>
      </c>
      <c r="O24" s="159">
        <f>O23+'ต.ค.'!O24</f>
        <v>0</v>
      </c>
      <c r="P24" s="159">
        <f>P23+'ต.ค.'!P24</f>
        <v>0</v>
      </c>
      <c r="Q24" s="159">
        <f>Q23+'ต.ค.'!Q24</f>
        <v>0</v>
      </c>
      <c r="R24" s="159">
        <f>R23+'ต.ค.'!R24</f>
        <v>0</v>
      </c>
      <c r="S24" s="159">
        <f>S23+'ต.ค.'!S24</f>
        <v>0</v>
      </c>
      <c r="T24" s="159">
        <f>T23+'ต.ค.'!T24</f>
        <v>0</v>
      </c>
      <c r="U24" s="199">
        <f>SUM(B24:T24)</f>
        <v>49040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49690</v>
      </c>
      <c r="C26" s="159">
        <v>6270</v>
      </c>
      <c r="D26" s="159">
        <v>0</v>
      </c>
      <c r="E26" s="159">
        <v>9140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76710</v>
      </c>
    </row>
    <row r="27" spans="1:21" ht="18.75" customHeight="1">
      <c r="A27" s="159">
        <v>132</v>
      </c>
      <c r="B27" s="159">
        <v>23829</v>
      </c>
      <c r="C27" s="159">
        <v>2730</v>
      </c>
      <c r="D27" s="159">
        <v>0</v>
      </c>
      <c r="E27" s="159">
        <v>15290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48239</v>
      </c>
    </row>
    <row r="28" spans="1:21" ht="18.75" customHeight="1">
      <c r="A28" s="159" t="s">
        <v>313</v>
      </c>
      <c r="B28" s="159">
        <f>SUM(B26:B27)</f>
        <v>73519</v>
      </c>
      <c r="C28" s="159">
        <f>SUM(C26:C27)</f>
        <v>9000</v>
      </c>
      <c r="D28" s="159">
        <v>0</v>
      </c>
      <c r="E28" s="159">
        <f>SUM(E26:E27)</f>
        <v>24430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124949</v>
      </c>
    </row>
    <row r="29" spans="1:21" ht="18.75" customHeight="1">
      <c r="A29" s="159" t="s">
        <v>314</v>
      </c>
      <c r="B29" s="159">
        <f>B28+'ธ.ค.'!B29</f>
        <v>294076</v>
      </c>
      <c r="C29" s="159">
        <f>C28+'ธ.ค.'!C29</f>
        <v>36000</v>
      </c>
      <c r="D29" s="159">
        <f>D28+'ธ.ค.'!D29</f>
        <v>0</v>
      </c>
      <c r="E29" s="159">
        <f>E28+'ธ.ค.'!E29</f>
        <v>313720</v>
      </c>
      <c r="F29" s="159">
        <f>F28+'ธ.ค.'!F29</f>
        <v>0</v>
      </c>
      <c r="G29" s="159">
        <f>G28+'ธ.ค.'!G29</f>
        <v>0</v>
      </c>
      <c r="H29" s="159">
        <f>H28+'ธ.ค.'!H29</f>
        <v>0</v>
      </c>
      <c r="I29" s="159">
        <f>I28+'ธ.ค.'!I29</f>
        <v>36000</v>
      </c>
      <c r="J29" s="159">
        <f>J28+'ธ.ค.'!J29</f>
        <v>0</v>
      </c>
      <c r="K29" s="159">
        <f>K28+'ธ.ค.'!K29</f>
        <v>0</v>
      </c>
      <c r="L29" s="159">
        <f>L28+'ธ.ค.'!L29</f>
        <v>0</v>
      </c>
      <c r="M29" s="159">
        <f>M28+'ธ.ค.'!M29</f>
        <v>0</v>
      </c>
      <c r="N29" s="159">
        <f>N28+'ธ.ค.'!N29</f>
        <v>0</v>
      </c>
      <c r="O29" s="159">
        <f>O28+'ธ.ค.'!O29</f>
        <v>0</v>
      </c>
      <c r="P29" s="159">
        <f>P28+'ธ.ค.'!P29</f>
        <v>0</v>
      </c>
      <c r="Q29" s="159">
        <f>Q28+'ธ.ค.'!Q29</f>
        <v>36000</v>
      </c>
      <c r="R29" s="159">
        <f>R28+'ธ.ค.'!R29</f>
        <v>0</v>
      </c>
      <c r="S29" s="159">
        <f>S28+'ธ.ค.'!S29</f>
        <v>0</v>
      </c>
      <c r="T29" s="159">
        <f>T28+'ธ.ค.'!T29</f>
        <v>0</v>
      </c>
      <c r="U29" s="199">
        <f>SUM(B29:T29)</f>
        <v>715796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มกราคม  2557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447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3" ref="U35:U45">SUM(B35:T35)</f>
        <v>229200</v>
      </c>
    </row>
    <row r="36" spans="1:21" ht="19.5" customHeight="1">
      <c r="A36" s="165">
        <v>203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3"/>
        <v>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3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3"/>
        <v>0</v>
      </c>
    </row>
    <row r="39" spans="1:21" ht="19.5" customHeight="1">
      <c r="A39" s="166">
        <v>206</v>
      </c>
      <c r="B39" s="159">
        <v>10850</v>
      </c>
      <c r="C39" s="159">
        <v>1500</v>
      </c>
      <c r="D39" s="159">
        <v>0</v>
      </c>
      <c r="E39" s="159">
        <v>2000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3"/>
        <v>14350</v>
      </c>
    </row>
    <row r="40" spans="1:21" ht="19.5" customHeight="1">
      <c r="A40" s="166">
        <v>207</v>
      </c>
      <c r="B40" s="167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3"/>
        <v>0</v>
      </c>
    </row>
    <row r="41" spans="1:21" ht="19.5" customHeight="1">
      <c r="A41" s="166">
        <v>208</v>
      </c>
      <c r="B41" s="167">
        <v>0</v>
      </c>
      <c r="C41" s="159">
        <v>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3"/>
        <v>0</v>
      </c>
    </row>
    <row r="42" spans="1:21" ht="19.5" customHeight="1">
      <c r="A42" s="166">
        <v>209</v>
      </c>
      <c r="B42" s="159"/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3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3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3"/>
        <v>0</v>
      </c>
    </row>
    <row r="45" spans="1:21" ht="19.5" customHeight="1">
      <c r="A45" s="166" t="s">
        <v>313</v>
      </c>
      <c r="B45" s="159">
        <f aca="true" t="shared" si="4" ref="B45:T45">SUM(B35:B44)</f>
        <v>240050</v>
      </c>
      <c r="C45" s="159">
        <f t="shared" si="4"/>
        <v>1500</v>
      </c>
      <c r="D45" s="159">
        <f t="shared" si="4"/>
        <v>0</v>
      </c>
      <c r="E45" s="159">
        <f t="shared" si="4"/>
        <v>2000</v>
      </c>
      <c r="F45" s="159">
        <f t="shared" si="4"/>
        <v>0</v>
      </c>
      <c r="G45" s="159">
        <f t="shared" si="4"/>
        <v>0</v>
      </c>
      <c r="H45" s="159">
        <f t="shared" si="4"/>
        <v>0</v>
      </c>
      <c r="I45" s="159">
        <f t="shared" si="4"/>
        <v>0</v>
      </c>
      <c r="J45" s="159">
        <f t="shared" si="4"/>
        <v>0</v>
      </c>
      <c r="K45" s="159">
        <f t="shared" si="4"/>
        <v>0</v>
      </c>
      <c r="L45" s="159">
        <f t="shared" si="4"/>
        <v>0</v>
      </c>
      <c r="M45" s="159">
        <f t="shared" si="4"/>
        <v>0</v>
      </c>
      <c r="N45" s="159">
        <f t="shared" si="4"/>
        <v>0</v>
      </c>
      <c r="O45" s="159">
        <f t="shared" si="4"/>
        <v>0</v>
      </c>
      <c r="P45" s="159">
        <f t="shared" si="4"/>
        <v>0</v>
      </c>
      <c r="Q45" s="159">
        <f t="shared" si="4"/>
        <v>0</v>
      </c>
      <c r="R45" s="159">
        <f t="shared" si="4"/>
        <v>0</v>
      </c>
      <c r="S45" s="159">
        <f t="shared" si="4"/>
        <v>0</v>
      </c>
      <c r="T45" s="159">
        <f t="shared" si="4"/>
        <v>0</v>
      </c>
      <c r="U45" s="159">
        <f t="shared" si="3"/>
        <v>243550</v>
      </c>
    </row>
    <row r="46" spans="1:21" ht="19.5" customHeight="1">
      <c r="A46" s="166" t="s">
        <v>315</v>
      </c>
      <c r="B46" s="159">
        <f>B45+'ธ.ค.'!B46</f>
        <v>982520</v>
      </c>
      <c r="C46" s="159">
        <f>C45+'ธ.ค.'!C46</f>
        <v>8240</v>
      </c>
      <c r="D46" s="159">
        <f>D45+'ธ.ค.'!D46</f>
        <v>0</v>
      </c>
      <c r="E46" s="159">
        <f>E45+'ธ.ค.'!E46</f>
        <v>6800</v>
      </c>
      <c r="F46" s="159">
        <f>F45+'ธ.ค.'!F46</f>
        <v>0</v>
      </c>
      <c r="G46" s="159">
        <f>G45+'ธ.ค.'!G46</f>
        <v>0</v>
      </c>
      <c r="H46" s="159">
        <f>H45+'ธ.ค.'!H46</f>
        <v>0</v>
      </c>
      <c r="I46" s="159">
        <f>I45+'ธ.ค.'!I46</f>
        <v>12100</v>
      </c>
      <c r="J46" s="159">
        <f>J45+'ธ.ค.'!J46</f>
        <v>0</v>
      </c>
      <c r="K46" s="159">
        <f>K45+'ธ.ค.'!K46</f>
        <v>0</v>
      </c>
      <c r="L46" s="159">
        <f>L45+'ธ.ค.'!L46</f>
        <v>0</v>
      </c>
      <c r="M46" s="159">
        <f>M45+'ธ.ค.'!M46</f>
        <v>0</v>
      </c>
      <c r="N46" s="159">
        <f>N45+'ธ.ค.'!N46</f>
        <v>0</v>
      </c>
      <c r="O46" s="159">
        <f>O45+'ธ.ค.'!O46</f>
        <v>0</v>
      </c>
      <c r="P46" s="159">
        <f>P45+'ธ.ค.'!P46</f>
        <v>0</v>
      </c>
      <c r="Q46" s="159">
        <f>Q45+'ธ.ค.'!Q46</f>
        <v>0</v>
      </c>
      <c r="R46" s="159">
        <f>R45+'ธ.ค.'!R46</f>
        <v>0</v>
      </c>
      <c r="S46" s="159">
        <f>S45+'ธ.ค.'!S46</f>
        <v>0</v>
      </c>
      <c r="T46" s="159">
        <f>T45+'ธ.ค.'!T46</f>
        <v>0</v>
      </c>
      <c r="U46" s="199">
        <f>SUM(B46:T46)</f>
        <v>1009660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27874</v>
      </c>
      <c r="C48" s="170">
        <v>0</v>
      </c>
      <c r="D48" s="170">
        <v>0</v>
      </c>
      <c r="E48" s="170">
        <v>7628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59">
        <v>0</v>
      </c>
      <c r="T48" s="170">
        <v>0</v>
      </c>
      <c r="U48" s="186">
        <f aca="true" t="shared" si="5" ref="U48:U53">SUM(B48:T48)</f>
        <v>35502</v>
      </c>
    </row>
    <row r="49" spans="1:21" ht="19.5" customHeight="1">
      <c r="A49" s="166">
        <v>252</v>
      </c>
      <c r="B49" s="172">
        <v>0</v>
      </c>
      <c r="C49" s="173">
        <v>0</v>
      </c>
      <c r="D49" s="170">
        <v>0</v>
      </c>
      <c r="E49" s="170">
        <v>1350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59">
        <v>0</v>
      </c>
      <c r="T49" s="170">
        <v>0</v>
      </c>
      <c r="U49" s="186">
        <f t="shared" si="5"/>
        <v>1350</v>
      </c>
    </row>
    <row r="50" spans="1:21" ht="19.5" customHeight="1">
      <c r="A50" s="166">
        <v>253</v>
      </c>
      <c r="B50" s="170">
        <v>771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59">
        <v>0</v>
      </c>
      <c r="T50" s="170">
        <v>0</v>
      </c>
      <c r="U50" s="186">
        <f t="shared" si="5"/>
        <v>771</v>
      </c>
    </row>
    <row r="51" spans="1:21" ht="19.5" customHeight="1">
      <c r="A51" s="166">
        <v>254</v>
      </c>
      <c r="B51" s="172">
        <v>10658</v>
      </c>
      <c r="C51" s="170">
        <v>0</v>
      </c>
      <c r="D51" s="170">
        <v>25524</v>
      </c>
      <c r="E51" s="171">
        <v>2444</v>
      </c>
      <c r="F51" s="447">
        <v>37000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13200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59">
        <v>0</v>
      </c>
      <c r="T51" s="170">
        <v>0</v>
      </c>
      <c r="U51" s="186">
        <f t="shared" si="5"/>
        <v>88826</v>
      </c>
    </row>
    <row r="52" spans="1:21" ht="19.5" customHeight="1">
      <c r="A52" s="166" t="s">
        <v>313</v>
      </c>
      <c r="B52" s="438">
        <f>SUM(B48:B51)</f>
        <v>39303</v>
      </c>
      <c r="C52" s="438">
        <f aca="true" t="shared" si="6" ref="C52:T52">SUM(C48:C51)</f>
        <v>0</v>
      </c>
      <c r="D52" s="439">
        <f t="shared" si="6"/>
        <v>25524</v>
      </c>
      <c r="E52" s="449">
        <f t="shared" si="6"/>
        <v>11422</v>
      </c>
      <c r="F52" s="448">
        <f t="shared" si="6"/>
        <v>37000</v>
      </c>
      <c r="G52" s="438">
        <f t="shared" si="6"/>
        <v>0</v>
      </c>
      <c r="H52" s="438">
        <f t="shared" si="6"/>
        <v>0</v>
      </c>
      <c r="I52" s="438">
        <f t="shared" si="6"/>
        <v>0</v>
      </c>
      <c r="J52" s="438">
        <f t="shared" si="6"/>
        <v>0</v>
      </c>
      <c r="K52" s="438">
        <f t="shared" si="6"/>
        <v>0</v>
      </c>
      <c r="L52" s="438">
        <f t="shared" si="6"/>
        <v>0</v>
      </c>
      <c r="M52" s="449">
        <f t="shared" si="6"/>
        <v>13200</v>
      </c>
      <c r="N52" s="439">
        <f t="shared" si="6"/>
        <v>0</v>
      </c>
      <c r="O52" s="438">
        <f t="shared" si="6"/>
        <v>0</v>
      </c>
      <c r="P52" s="438">
        <f t="shared" si="6"/>
        <v>0</v>
      </c>
      <c r="Q52" s="438">
        <f t="shared" si="6"/>
        <v>0</v>
      </c>
      <c r="R52" s="438">
        <f t="shared" si="6"/>
        <v>0</v>
      </c>
      <c r="S52" s="438">
        <f t="shared" si="6"/>
        <v>0</v>
      </c>
      <c r="T52" s="438">
        <f t="shared" si="6"/>
        <v>0</v>
      </c>
      <c r="U52" s="186">
        <f t="shared" si="5"/>
        <v>126449</v>
      </c>
    </row>
    <row r="53" spans="1:21" ht="19.5" customHeight="1">
      <c r="A53" s="166" t="s">
        <v>314</v>
      </c>
      <c r="B53" s="159">
        <f>B52+'ธ.ค.'!B53</f>
        <v>103910</v>
      </c>
      <c r="C53" s="159">
        <f>C52+'ธ.ค.'!C53</f>
        <v>0</v>
      </c>
      <c r="D53" s="159">
        <f>D52+'ธ.ค.'!D53</f>
        <v>25524</v>
      </c>
      <c r="E53" s="159">
        <f>E52+'ธ.ค.'!E53</f>
        <v>20238</v>
      </c>
      <c r="F53" s="159">
        <f>F52+'ธ.ค.'!F53</f>
        <v>37000</v>
      </c>
      <c r="G53" s="159">
        <f>G52+'ธ.ค.'!G53</f>
        <v>0</v>
      </c>
      <c r="H53" s="159">
        <f>H52+'ธ.ค.'!H53</f>
        <v>0</v>
      </c>
      <c r="I53" s="159">
        <f>I52+'ธ.ค.'!I53</f>
        <v>0</v>
      </c>
      <c r="J53" s="159">
        <f>J52+'ธ.ค.'!J53</f>
        <v>0</v>
      </c>
      <c r="K53" s="159">
        <f>K52+'ธ.ค.'!K53</f>
        <v>0</v>
      </c>
      <c r="L53" s="159">
        <f>L52+'ธ.ค.'!L53</f>
        <v>0</v>
      </c>
      <c r="M53" s="159">
        <f>M52+'ธ.ค.'!M53</f>
        <v>13200</v>
      </c>
      <c r="N53" s="159">
        <f>N52+'ธ.ค.'!N53</f>
        <v>117700</v>
      </c>
      <c r="O53" s="159">
        <f>O52+'ธ.ค.'!O53</f>
        <v>0</v>
      </c>
      <c r="P53" s="159">
        <f>P52+'ธ.ค.'!P53</f>
        <v>0</v>
      </c>
      <c r="Q53" s="159">
        <f>Q52+'ธ.ค.'!Q53</f>
        <v>0</v>
      </c>
      <c r="R53" s="159">
        <f>R52+'ธ.ค.'!R53</f>
        <v>0</v>
      </c>
      <c r="S53" s="159">
        <f>S52+'ธ.ค.'!S53</f>
        <v>0</v>
      </c>
      <c r="T53" s="159">
        <f>T52+'ธ.ค.'!T53</f>
        <v>0</v>
      </c>
      <c r="U53" s="436">
        <f t="shared" si="5"/>
        <v>317572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มกราคม  2557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8744</v>
      </c>
      <c r="C63" s="180">
        <v>1630</v>
      </c>
      <c r="D63" s="159">
        <v>0</v>
      </c>
      <c r="E63" s="183">
        <v>19086</v>
      </c>
      <c r="F63" s="159">
        <v>0</v>
      </c>
      <c r="G63" s="159">
        <v>0</v>
      </c>
      <c r="H63" s="159">
        <v>0</v>
      </c>
      <c r="I63" s="170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6">
        <f aca="true" t="shared" si="7" ref="U63:U73">SUM(B63:T63)</f>
        <v>29460</v>
      </c>
    </row>
    <row r="64" spans="1:21" ht="19.5" customHeight="1">
      <c r="A64" s="165">
        <v>272</v>
      </c>
      <c r="B64" s="167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6">
        <f t="shared" si="7"/>
        <v>0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6">
        <f t="shared" si="7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6">
        <f t="shared" si="7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6">
        <f t="shared" si="7"/>
        <v>0</v>
      </c>
    </row>
    <row r="68" spans="1:21" ht="19.5" customHeight="1">
      <c r="A68" s="166">
        <v>276</v>
      </c>
      <c r="B68" s="167">
        <v>13395.3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6">
        <f t="shared" si="7"/>
        <v>13395.3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6">
        <f t="shared" si="7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6">
        <f t="shared" si="7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6">
        <f t="shared" si="7"/>
        <v>0</v>
      </c>
    </row>
    <row r="72" spans="1:21" ht="19.5" customHeight="1">
      <c r="A72" s="166">
        <v>282</v>
      </c>
      <c r="B72" s="167">
        <v>13230</v>
      </c>
      <c r="C72" s="170">
        <v>0</v>
      </c>
      <c r="D72" s="159">
        <v>0</v>
      </c>
      <c r="E72" s="170">
        <v>4000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6">
        <f t="shared" si="7"/>
        <v>17230</v>
      </c>
    </row>
    <row r="73" spans="1:21" ht="19.5" customHeight="1">
      <c r="A73" s="166" t="s">
        <v>313</v>
      </c>
      <c r="B73" s="167">
        <f>SUM(B63:B72)</f>
        <v>35369.3</v>
      </c>
      <c r="C73" s="182">
        <f aca="true" t="shared" si="8" ref="C73:T73">SUM(C63:C72)</f>
        <v>1630</v>
      </c>
      <c r="D73" s="167">
        <f t="shared" si="8"/>
        <v>0</v>
      </c>
      <c r="E73" s="171">
        <f t="shared" si="8"/>
        <v>23086</v>
      </c>
      <c r="F73" s="167">
        <f t="shared" si="8"/>
        <v>0</v>
      </c>
      <c r="G73" s="167">
        <f t="shared" si="8"/>
        <v>0</v>
      </c>
      <c r="H73" s="167">
        <f t="shared" si="8"/>
        <v>0</v>
      </c>
      <c r="I73" s="167">
        <f t="shared" si="8"/>
        <v>0</v>
      </c>
      <c r="J73" s="167">
        <f t="shared" si="8"/>
        <v>0</v>
      </c>
      <c r="K73" s="167">
        <f t="shared" si="8"/>
        <v>0</v>
      </c>
      <c r="L73" s="167">
        <f t="shared" si="8"/>
        <v>0</v>
      </c>
      <c r="M73" s="167">
        <f t="shared" si="8"/>
        <v>0</v>
      </c>
      <c r="N73" s="167">
        <f t="shared" si="8"/>
        <v>0</v>
      </c>
      <c r="O73" s="167">
        <f t="shared" si="8"/>
        <v>0</v>
      </c>
      <c r="P73" s="167">
        <f t="shared" si="8"/>
        <v>0</v>
      </c>
      <c r="Q73" s="167">
        <f t="shared" si="8"/>
        <v>0</v>
      </c>
      <c r="R73" s="167">
        <f t="shared" si="8"/>
        <v>0</v>
      </c>
      <c r="S73" s="167">
        <f t="shared" si="8"/>
        <v>0</v>
      </c>
      <c r="T73" s="167">
        <f t="shared" si="8"/>
        <v>0</v>
      </c>
      <c r="U73" s="186">
        <f t="shared" si="7"/>
        <v>60085.3</v>
      </c>
    </row>
    <row r="74" spans="1:21" ht="19.5" customHeight="1">
      <c r="A74" s="166" t="s">
        <v>315</v>
      </c>
      <c r="B74" s="159">
        <f>B73+'ธ.ค.'!B74</f>
        <v>61141.9</v>
      </c>
      <c r="C74" s="159">
        <f>C73+'ธ.ค.'!C74</f>
        <v>13719.55</v>
      </c>
      <c r="D74" s="159">
        <f>D73+'ธ.ค.'!D74</f>
        <v>0</v>
      </c>
      <c r="E74" s="159">
        <f>E73+'ธ.ค.'!E74</f>
        <v>33848</v>
      </c>
      <c r="F74" s="159">
        <f>F73+'ธ.ค.'!F74</f>
        <v>0</v>
      </c>
      <c r="G74" s="159">
        <f>G73+'ธ.ค.'!G74</f>
        <v>0</v>
      </c>
      <c r="H74" s="159">
        <f>H73+'ธ.ค.'!H74</f>
        <v>0</v>
      </c>
      <c r="I74" s="159">
        <f>I73+'ธ.ค.'!I74</f>
        <v>0</v>
      </c>
      <c r="J74" s="159">
        <f>J73+'ธ.ค.'!J74</f>
        <v>0</v>
      </c>
      <c r="K74" s="159">
        <f>K73+'ธ.ค.'!K74</f>
        <v>0</v>
      </c>
      <c r="L74" s="159">
        <f>L73+'ธ.ค.'!L74</f>
        <v>0</v>
      </c>
      <c r="M74" s="159">
        <f>M73+'ธ.ค.'!M74</f>
        <v>0</v>
      </c>
      <c r="N74" s="159">
        <f>N73+'ธ.ค.'!N74</f>
        <v>0</v>
      </c>
      <c r="O74" s="159">
        <f>O73+'ธ.ค.'!O74</f>
        <v>0</v>
      </c>
      <c r="P74" s="159">
        <f>P73+'ธ.ค.'!P74</f>
        <v>0</v>
      </c>
      <c r="Q74" s="159">
        <f>Q73+'ธ.ค.'!Q74</f>
        <v>0</v>
      </c>
      <c r="R74" s="159">
        <f>R73+'ธ.ค.'!R74</f>
        <v>0</v>
      </c>
      <c r="S74" s="159">
        <f>S73+'ธ.ค.'!S74</f>
        <v>0</v>
      </c>
      <c r="T74" s="159">
        <f>T73+'ธ.ค.'!T74</f>
        <v>0</v>
      </c>
      <c r="U74" s="436">
        <f>SUM(B74:T74)</f>
        <v>108709.45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2542.38</v>
      </c>
      <c r="C76" s="167">
        <v>0</v>
      </c>
      <c r="D76" s="159">
        <v>0</v>
      </c>
      <c r="E76" s="159">
        <v>1333.16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86">
        <f aca="true" t="shared" si="9" ref="U76:U81">SUM(B76:T76)</f>
        <v>3875.54</v>
      </c>
    </row>
    <row r="77" spans="1:21" ht="19.5" customHeight="1">
      <c r="A77" s="166">
        <v>303</v>
      </c>
      <c r="B77" s="159">
        <v>2398.94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86">
        <f t="shared" si="9"/>
        <v>2398.94</v>
      </c>
    </row>
    <row r="78" spans="1:21" ht="19.5" customHeight="1">
      <c r="A78" s="166">
        <v>304</v>
      </c>
      <c r="B78" s="159">
        <v>783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86">
        <f t="shared" si="9"/>
        <v>783</v>
      </c>
    </row>
    <row r="79" spans="1:21" ht="19.5" customHeight="1">
      <c r="A79" s="166">
        <v>305</v>
      </c>
      <c r="B79" s="186">
        <v>14124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9"/>
        <v>14124</v>
      </c>
    </row>
    <row r="80" spans="1:21" ht="19.5" customHeight="1">
      <c r="A80" s="166" t="s">
        <v>313</v>
      </c>
      <c r="B80" s="187">
        <f>SUM(B76:B79)</f>
        <v>19848.32</v>
      </c>
      <c r="C80" s="187">
        <f aca="true" t="shared" si="10" ref="C80:T80">SUM(C76:C79)</f>
        <v>0</v>
      </c>
      <c r="D80" s="187">
        <f t="shared" si="10"/>
        <v>0</v>
      </c>
      <c r="E80" s="187">
        <f t="shared" si="10"/>
        <v>1333.16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7">
        <f t="shared" si="10"/>
        <v>0</v>
      </c>
      <c r="N80" s="187">
        <f t="shared" si="10"/>
        <v>0</v>
      </c>
      <c r="O80" s="187">
        <f t="shared" si="10"/>
        <v>0</v>
      </c>
      <c r="P80" s="187">
        <f t="shared" si="10"/>
        <v>0</v>
      </c>
      <c r="Q80" s="187">
        <f t="shared" si="10"/>
        <v>0</v>
      </c>
      <c r="R80" s="187">
        <f t="shared" si="10"/>
        <v>0</v>
      </c>
      <c r="S80" s="440">
        <f t="shared" si="10"/>
        <v>0</v>
      </c>
      <c r="T80" s="187">
        <f t="shared" si="10"/>
        <v>0</v>
      </c>
      <c r="U80" s="186">
        <f t="shared" si="9"/>
        <v>21181.48</v>
      </c>
    </row>
    <row r="81" spans="1:21" ht="19.5" customHeight="1">
      <c r="A81" s="166" t="s">
        <v>314</v>
      </c>
      <c r="B81" s="159">
        <f>B80+'ธ.ค.'!B81</f>
        <v>44288.73</v>
      </c>
      <c r="C81" s="159">
        <f>C80+'ธ.ค.'!C81</f>
        <v>0</v>
      </c>
      <c r="D81" s="159">
        <f>D80+'ธ.ค.'!D81</f>
        <v>0</v>
      </c>
      <c r="E81" s="159">
        <f>E80+'ธ.ค.'!E81</f>
        <v>4798.66</v>
      </c>
      <c r="F81" s="159">
        <f>F80+'ธ.ค.'!F81</f>
        <v>0</v>
      </c>
      <c r="G81" s="159">
        <f>G80+'ธ.ค.'!G81</f>
        <v>0</v>
      </c>
      <c r="H81" s="159">
        <f>H80+'ธ.ค.'!H81</f>
        <v>0</v>
      </c>
      <c r="I81" s="159">
        <f>I80+'ธ.ค.'!I81</f>
        <v>0</v>
      </c>
      <c r="J81" s="159">
        <f>J80+'ธ.ค.'!J81</f>
        <v>0</v>
      </c>
      <c r="K81" s="159">
        <f>K80+'ธ.ค.'!K81</f>
        <v>0</v>
      </c>
      <c r="L81" s="159">
        <f>L80+'ธ.ค.'!L81</f>
        <v>0</v>
      </c>
      <c r="M81" s="159">
        <f>M80+'ธ.ค.'!M81</f>
        <v>0</v>
      </c>
      <c r="N81" s="159">
        <f>N80+'ธ.ค.'!N81</f>
        <v>0</v>
      </c>
      <c r="O81" s="159">
        <f>O80+'ธ.ค.'!O81</f>
        <v>0</v>
      </c>
      <c r="P81" s="159">
        <f>P80+'ธ.ค.'!P81</f>
        <v>0</v>
      </c>
      <c r="Q81" s="159">
        <f>Q80+'ธ.ค.'!Q81</f>
        <v>0</v>
      </c>
      <c r="R81" s="159">
        <f>R80+'ธ.ค.'!R81</f>
        <v>0</v>
      </c>
      <c r="S81" s="159">
        <f>S80+'ธ.ค.'!S81</f>
        <v>0</v>
      </c>
      <c r="T81" s="159">
        <f>T80+'ธ.ค.'!T81</f>
        <v>0</v>
      </c>
      <c r="U81" s="436">
        <f t="shared" si="9"/>
        <v>49087.39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มกราคม  2557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6">
        <f>SUM(B91:T91)</f>
        <v>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6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6">
        <f>SUM(B93:T93)</f>
        <v>0</v>
      </c>
    </row>
    <row r="94" spans="1:21" ht="19.5" customHeight="1">
      <c r="A94" s="166" t="s">
        <v>314</v>
      </c>
      <c r="B94" s="159">
        <f>B93+'ธ.ค.'!B94</f>
        <v>0</v>
      </c>
      <c r="C94" s="159">
        <f>C93+'ธ.ค.'!C94</f>
        <v>0</v>
      </c>
      <c r="D94" s="159">
        <f>D93+'ธ.ค.'!D94</f>
        <v>0</v>
      </c>
      <c r="E94" s="159">
        <f>E93+'ธ.ค.'!E94</f>
        <v>0</v>
      </c>
      <c r="F94" s="159">
        <f>F93+'ธ.ค.'!F94</f>
        <v>0</v>
      </c>
      <c r="G94" s="159">
        <f>G93+'ธ.ค.'!G94</f>
        <v>0</v>
      </c>
      <c r="H94" s="159">
        <f>H93+'ธ.ค.'!H94</f>
        <v>0</v>
      </c>
      <c r="I94" s="159">
        <f>I93+'ธ.ค.'!I94</f>
        <v>0</v>
      </c>
      <c r="J94" s="159">
        <f>J93+'ธ.ค.'!J94</f>
        <v>0</v>
      </c>
      <c r="K94" s="159">
        <f>K93+'ธ.ค.'!K94</f>
        <v>0</v>
      </c>
      <c r="L94" s="159">
        <f>L93+'ธ.ค.'!L94</f>
        <v>0</v>
      </c>
      <c r="M94" s="159">
        <f>M93+'ธ.ค.'!M94</f>
        <v>0</v>
      </c>
      <c r="N94" s="159">
        <f>N93+'ธ.ค.'!N94</f>
        <v>0</v>
      </c>
      <c r="O94" s="159">
        <f>O93+'ธ.ค.'!O94</f>
        <v>0</v>
      </c>
      <c r="P94" s="159">
        <f>P93+'ธ.ค.'!P94</f>
        <v>0</v>
      </c>
      <c r="Q94" s="159">
        <f>Q93+'ธ.ค.'!Q94</f>
        <v>0</v>
      </c>
      <c r="R94" s="159">
        <f>R93+'ธ.ค.'!R94</f>
        <v>0</v>
      </c>
      <c r="S94" s="159">
        <f>S93+'ธ.ค.'!S94</f>
        <v>0</v>
      </c>
      <c r="T94" s="159">
        <f>T93+'ธ.ค.'!T94</f>
        <v>0</v>
      </c>
      <c r="U94" s="436">
        <f>SUM(B94:T94)</f>
        <v>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6">
        <f aca="true" t="shared" si="11" ref="U96:U101">SUM(B96:T96)</f>
        <v>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6">
        <f t="shared" si="11"/>
        <v>0</v>
      </c>
    </row>
    <row r="98" spans="1:21" ht="19.5" customHeight="1">
      <c r="A98" s="166">
        <v>458</v>
      </c>
      <c r="B98" s="167">
        <v>0</v>
      </c>
      <c r="C98" s="167">
        <v>0</v>
      </c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6">
        <f t="shared" si="11"/>
        <v>0</v>
      </c>
    </row>
    <row r="99" spans="1:21" ht="19.5" customHeight="1">
      <c r="A99" s="166">
        <v>466</v>
      </c>
      <c r="B99" s="167">
        <v>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25990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6">
        <f t="shared" si="11"/>
        <v>25990</v>
      </c>
    </row>
    <row r="100" spans="1:21" ht="19.5" customHeight="1">
      <c r="A100" s="166" t="s">
        <v>313</v>
      </c>
      <c r="B100" s="167">
        <f>SUM(B96:B99)</f>
        <v>0</v>
      </c>
      <c r="C100" s="167">
        <f>SUM(C96:C99)</f>
        <v>0</v>
      </c>
      <c r="D100" s="159">
        <v>0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f>J99</f>
        <v>25990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/>
      <c r="Q100" s="159">
        <v>0</v>
      </c>
      <c r="R100" s="159">
        <v>0</v>
      </c>
      <c r="S100" s="159">
        <v>0</v>
      </c>
      <c r="T100" s="159">
        <v>0</v>
      </c>
      <c r="U100" s="186">
        <f t="shared" si="11"/>
        <v>25990</v>
      </c>
    </row>
    <row r="101" spans="1:21" ht="19.5" customHeight="1">
      <c r="A101" s="166" t="s">
        <v>314</v>
      </c>
      <c r="B101" s="159">
        <f>B100+'ธ.ค.'!B101</f>
        <v>0</v>
      </c>
      <c r="C101" s="159">
        <f>C100+'ธ.ค.'!C101</f>
        <v>0</v>
      </c>
      <c r="D101" s="159">
        <f>D100+'ธ.ค.'!D101</f>
        <v>0</v>
      </c>
      <c r="E101" s="159">
        <f>E100+'ธ.ค.'!E101</f>
        <v>0</v>
      </c>
      <c r="F101" s="159">
        <f>F100+'ธ.ค.'!F101</f>
        <v>0</v>
      </c>
      <c r="G101" s="159">
        <f>G100+'ธ.ค.'!G101</f>
        <v>0</v>
      </c>
      <c r="H101" s="159">
        <f>H100+'ธ.ค.'!H101</f>
        <v>0</v>
      </c>
      <c r="I101" s="159">
        <f>I100+'ธ.ค.'!I101</f>
        <v>0</v>
      </c>
      <c r="J101" s="159">
        <f>J100+'ธ.ค.'!J101</f>
        <v>25990</v>
      </c>
      <c r="K101" s="159">
        <f>K100+'ธ.ค.'!K101</f>
        <v>0</v>
      </c>
      <c r="L101" s="159">
        <f>L100+'ธ.ค.'!L101</f>
        <v>0</v>
      </c>
      <c r="M101" s="159">
        <f>M100+'ธ.ค.'!M101</f>
        <v>0</v>
      </c>
      <c r="N101" s="159">
        <f>N100+'ธ.ค.'!N101</f>
        <v>0</v>
      </c>
      <c r="O101" s="159">
        <f>O100+'ธ.ค.'!O101</f>
        <v>0</v>
      </c>
      <c r="P101" s="159">
        <f>P100+'ธ.ค.'!P101</f>
        <v>0</v>
      </c>
      <c r="Q101" s="159">
        <f>Q100+'ธ.ค.'!Q101</f>
        <v>0</v>
      </c>
      <c r="R101" s="159">
        <f>R100+'ธ.ค.'!R101</f>
        <v>0</v>
      </c>
      <c r="S101" s="159">
        <f>S100+'ธ.ค.'!S101</f>
        <v>0</v>
      </c>
      <c r="T101" s="159">
        <f>T100+'ธ.ค.'!T101</f>
        <v>0</v>
      </c>
      <c r="U101" s="436">
        <f t="shared" si="11"/>
        <v>25990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86">
        <f aca="true" t="shared" si="12" ref="U103:U109">SUM(B103:T103)</f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86">
        <f t="shared" si="12"/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86">
        <f t="shared" si="12"/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86">
        <f t="shared" si="12"/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86">
        <f t="shared" si="12"/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86">
        <f t="shared" si="12"/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86">
        <f t="shared" si="12"/>
        <v>0</v>
      </c>
    </row>
    <row r="110" spans="1:21" ht="19.5" customHeight="1">
      <c r="A110" s="166" t="s">
        <v>314</v>
      </c>
      <c r="B110" s="159">
        <f>B109+'ธ.ค.'!B110</f>
        <v>0</v>
      </c>
      <c r="C110" s="159">
        <f>C109+'ธ.ค.'!C110</f>
        <v>0</v>
      </c>
      <c r="D110" s="159">
        <f>D109+'ธ.ค.'!D110</f>
        <v>0</v>
      </c>
      <c r="E110" s="159">
        <f>E109+'ธ.ค.'!E110</f>
        <v>0</v>
      </c>
      <c r="F110" s="159">
        <f>F109+'ธ.ค.'!F110</f>
        <v>0</v>
      </c>
      <c r="G110" s="159">
        <f>G109+'ธ.ค.'!G110</f>
        <v>0</v>
      </c>
      <c r="H110" s="159">
        <f>H109+'ธ.ค.'!H110</f>
        <v>0</v>
      </c>
      <c r="I110" s="159">
        <f>I109+'ธ.ค.'!I110</f>
        <v>0</v>
      </c>
      <c r="J110" s="159">
        <f>J109+'ธ.ค.'!J110</f>
        <v>0</v>
      </c>
      <c r="K110" s="159">
        <f>K109+'ธ.ค.'!K110</f>
        <v>0</v>
      </c>
      <c r="L110" s="159">
        <f>L109+'ธ.ค.'!L110</f>
        <v>0</v>
      </c>
      <c r="M110" s="159">
        <f>M109+'ธ.ค.'!M110</f>
        <v>0</v>
      </c>
      <c r="N110" s="159">
        <f>N109+'ธ.ค.'!N110</f>
        <v>0</v>
      </c>
      <c r="O110" s="159">
        <f>O109+'ธ.ค.'!O110</f>
        <v>0</v>
      </c>
      <c r="P110" s="159">
        <f>P109+'ธ.ค.'!P110</f>
        <v>0</v>
      </c>
      <c r="Q110" s="159">
        <f>Q109+'ธ.ค.'!Q110</f>
        <v>0</v>
      </c>
      <c r="R110" s="159">
        <f>R109+'ธ.ค.'!R110</f>
        <v>0</v>
      </c>
      <c r="S110" s="159">
        <f>S109+'ธ.ค.'!S110</f>
        <v>0</v>
      </c>
      <c r="T110" s="159">
        <f>T109+'ธ.ค.'!T110</f>
        <v>0</v>
      </c>
      <c r="U110" s="436">
        <f>SUM(B110:T110)</f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มกราคม  2557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86">
        <f aca="true" t="shared" si="13" ref="U120:U126">SUM(B120:T120)</f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86">
        <f t="shared" si="13"/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86">
        <f t="shared" si="13"/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86">
        <f t="shared" si="13"/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86">
        <f t="shared" si="13"/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86">
        <f t="shared" si="13"/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86">
        <f t="shared" si="13"/>
        <v>0</v>
      </c>
    </row>
    <row r="127" spans="1:21" ht="19.5" customHeight="1">
      <c r="A127" s="166" t="s">
        <v>314</v>
      </c>
      <c r="B127" s="159">
        <f>B126+'ธ.ค.'!B127</f>
        <v>0</v>
      </c>
      <c r="C127" s="159">
        <f>C126+'ธ.ค.'!C127</f>
        <v>0</v>
      </c>
      <c r="D127" s="159">
        <f>D126+'ธ.ค.'!D127</f>
        <v>0</v>
      </c>
      <c r="E127" s="159">
        <f>E126+'ธ.ค.'!E127</f>
        <v>0</v>
      </c>
      <c r="F127" s="159">
        <f>F126+'ธ.ค.'!F127</f>
        <v>0</v>
      </c>
      <c r="G127" s="159">
        <f>G126+'ธ.ค.'!G127</f>
        <v>0</v>
      </c>
      <c r="H127" s="159">
        <f>H126+'ธ.ค.'!H127</f>
        <v>0</v>
      </c>
      <c r="I127" s="159">
        <f>I126+'ธ.ค.'!I127</f>
        <v>0</v>
      </c>
      <c r="J127" s="159">
        <f>J126+'ธ.ค.'!J127</f>
        <v>0</v>
      </c>
      <c r="K127" s="159">
        <f>K126+'ธ.ค.'!K127</f>
        <v>0</v>
      </c>
      <c r="L127" s="159">
        <f>L126+'ธ.ค.'!L127</f>
        <v>0</v>
      </c>
      <c r="M127" s="159">
        <f>M126+'ธ.ค.'!M127</f>
        <v>0</v>
      </c>
      <c r="N127" s="159">
        <f>N126+'ธ.ค.'!N127</f>
        <v>0</v>
      </c>
      <c r="O127" s="159">
        <f>O126+'ธ.ค.'!O127</f>
        <v>0</v>
      </c>
      <c r="P127" s="159">
        <f>P126+'ธ.ค.'!P127</f>
        <v>0</v>
      </c>
      <c r="Q127" s="159">
        <f>Q126+'ธ.ค.'!Q127</f>
        <v>0</v>
      </c>
      <c r="R127" s="159">
        <f>R126+'ธ.ค.'!R127</f>
        <v>0</v>
      </c>
      <c r="S127" s="159">
        <f>S126+'ธ.ค.'!S127</f>
        <v>0</v>
      </c>
      <c r="T127" s="159">
        <f>T126+'ธ.ค.'!T127</f>
        <v>0</v>
      </c>
      <c r="U127" s="436">
        <f>SUM(B127:T127)</f>
        <v>0</v>
      </c>
    </row>
    <row r="129" ht="19.5" customHeight="1">
      <c r="V129" s="190">
        <f>U81+U74+U46+U53+U29+U24+U19+U11+U101+U94</f>
        <v>3781121.84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446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86">
        <f aca="true" t="shared" si="14" ref="U147:U152">SUM(B147:T147)</f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86">
        <f t="shared" si="14"/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86">
        <f t="shared" si="14"/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5000</v>
      </c>
      <c r="U150" s="186">
        <f t="shared" si="14"/>
        <v>5000</v>
      </c>
    </row>
    <row r="151" spans="1:21" ht="19.5" customHeight="1">
      <c r="A151" s="159" t="s">
        <v>313</v>
      </c>
      <c r="B151" s="159">
        <f>SUM(B147:B150)</f>
        <v>0</v>
      </c>
      <c r="C151" s="159">
        <f aca="true" t="shared" si="15" ref="C151:T151">SUM(C147:C150)</f>
        <v>0</v>
      </c>
      <c r="D151" s="159">
        <f t="shared" si="15"/>
        <v>0</v>
      </c>
      <c r="E151" s="159">
        <f t="shared" si="15"/>
        <v>0</v>
      </c>
      <c r="F151" s="159">
        <f t="shared" si="15"/>
        <v>0</v>
      </c>
      <c r="G151" s="159">
        <f t="shared" si="15"/>
        <v>0</v>
      </c>
      <c r="H151" s="159">
        <f t="shared" si="15"/>
        <v>0</v>
      </c>
      <c r="I151" s="159">
        <f t="shared" si="15"/>
        <v>0</v>
      </c>
      <c r="J151" s="159">
        <f t="shared" si="15"/>
        <v>0</v>
      </c>
      <c r="K151" s="159">
        <f t="shared" si="15"/>
        <v>0</v>
      </c>
      <c r="L151" s="159">
        <f t="shared" si="15"/>
        <v>0</v>
      </c>
      <c r="M151" s="159">
        <f t="shared" si="15"/>
        <v>0</v>
      </c>
      <c r="N151" s="159">
        <f t="shared" si="15"/>
        <v>0</v>
      </c>
      <c r="O151" s="159">
        <f t="shared" si="15"/>
        <v>0</v>
      </c>
      <c r="P151" s="159">
        <f t="shared" si="15"/>
        <v>0</v>
      </c>
      <c r="Q151" s="159">
        <f t="shared" si="15"/>
        <v>0</v>
      </c>
      <c r="R151" s="159">
        <f t="shared" si="15"/>
        <v>0</v>
      </c>
      <c r="S151" s="159">
        <f t="shared" si="15"/>
        <v>0</v>
      </c>
      <c r="T151" s="159">
        <f t="shared" si="15"/>
        <v>5000</v>
      </c>
      <c r="U151" s="186">
        <f t="shared" si="14"/>
        <v>5000</v>
      </c>
    </row>
    <row r="152" spans="1:21" ht="19.5" customHeight="1">
      <c r="A152" s="159" t="s">
        <v>314</v>
      </c>
      <c r="B152" s="159">
        <f>B151+'ธ.ค.'!B152</f>
        <v>0</v>
      </c>
      <c r="C152" s="159">
        <f>C151+'ธ.ค.'!C152</f>
        <v>0</v>
      </c>
      <c r="D152" s="159">
        <f>D151+'ธ.ค.'!D152</f>
        <v>0</v>
      </c>
      <c r="E152" s="159">
        <f>E151+'ธ.ค.'!E152</f>
        <v>0</v>
      </c>
      <c r="F152" s="159">
        <f>F151+'ธ.ค.'!F152</f>
        <v>0</v>
      </c>
      <c r="G152" s="159">
        <f>G151+'ธ.ค.'!G152</f>
        <v>0</v>
      </c>
      <c r="H152" s="159">
        <f>H151+'ธ.ค.'!H152</f>
        <v>0</v>
      </c>
      <c r="I152" s="159">
        <f>I151+'ธ.ค.'!I152</f>
        <v>0</v>
      </c>
      <c r="J152" s="159">
        <f>J151+'ธ.ค.'!J152</f>
        <v>0</v>
      </c>
      <c r="K152" s="159">
        <f>K151+'ธ.ค.'!K152</f>
        <v>0</v>
      </c>
      <c r="L152" s="159">
        <f>L151+'ธ.ค.'!L152</f>
        <v>0</v>
      </c>
      <c r="M152" s="159">
        <f>M151+'ธ.ค.'!M152</f>
        <v>0</v>
      </c>
      <c r="N152" s="159">
        <f>N151+'ธ.ค.'!N152</f>
        <v>0</v>
      </c>
      <c r="O152" s="159">
        <f>O151+'ธ.ค.'!O152</f>
        <v>0</v>
      </c>
      <c r="P152" s="159">
        <f>P151+'ธ.ค.'!P152</f>
        <v>0</v>
      </c>
      <c r="Q152" s="159">
        <f>Q151+'ธ.ค.'!Q152</f>
        <v>0</v>
      </c>
      <c r="R152" s="159">
        <f>R151+'ธ.ค.'!R152</f>
        <v>0</v>
      </c>
      <c r="S152" s="159">
        <f>S151+'ธ.ค.'!S152</f>
        <v>0</v>
      </c>
      <c r="T152" s="159">
        <f>T151+'ธ.ค.'!T152</f>
        <v>6500</v>
      </c>
      <c r="U152" s="436">
        <f t="shared" si="14"/>
        <v>6500</v>
      </c>
    </row>
    <row r="153" spans="1:21" ht="14.25" customHeight="1">
      <c r="A153" s="161">
        <v>100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86"/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86">
        <f aca="true" t="shared" si="16" ref="U154:U159">SUM(B154:T154)</f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86">
        <f t="shared" si="16"/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86">
        <f t="shared" si="16"/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86">
        <f t="shared" si="16"/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86">
        <f t="shared" si="16"/>
        <v>0</v>
      </c>
    </row>
    <row r="159" spans="1:21" ht="19.5" customHeight="1">
      <c r="A159" s="159" t="s">
        <v>313</v>
      </c>
      <c r="B159" s="159">
        <f>SUM(B154:B158)</f>
        <v>0</v>
      </c>
      <c r="C159" s="159">
        <f aca="true" t="shared" si="17" ref="C159:T159">SUM(C154:C158)</f>
        <v>0</v>
      </c>
      <c r="D159" s="159">
        <f t="shared" si="17"/>
        <v>0</v>
      </c>
      <c r="E159" s="159">
        <f t="shared" si="17"/>
        <v>0</v>
      </c>
      <c r="F159" s="159">
        <f t="shared" si="17"/>
        <v>0</v>
      </c>
      <c r="G159" s="159">
        <f t="shared" si="17"/>
        <v>0</v>
      </c>
      <c r="H159" s="159">
        <f t="shared" si="17"/>
        <v>0</v>
      </c>
      <c r="I159" s="159">
        <f t="shared" si="17"/>
        <v>0</v>
      </c>
      <c r="J159" s="159">
        <f t="shared" si="17"/>
        <v>0</v>
      </c>
      <c r="K159" s="159">
        <f t="shared" si="17"/>
        <v>0</v>
      </c>
      <c r="L159" s="159">
        <f t="shared" si="17"/>
        <v>0</v>
      </c>
      <c r="M159" s="159">
        <f t="shared" si="17"/>
        <v>0</v>
      </c>
      <c r="N159" s="159">
        <f t="shared" si="17"/>
        <v>0</v>
      </c>
      <c r="O159" s="159">
        <f t="shared" si="17"/>
        <v>0</v>
      </c>
      <c r="P159" s="159">
        <f t="shared" si="17"/>
        <v>0</v>
      </c>
      <c r="Q159" s="159">
        <f t="shared" si="17"/>
        <v>0</v>
      </c>
      <c r="R159" s="159">
        <f t="shared" si="17"/>
        <v>0</v>
      </c>
      <c r="S159" s="159">
        <f t="shared" si="17"/>
        <v>0</v>
      </c>
      <c r="T159" s="159">
        <f t="shared" si="17"/>
        <v>0</v>
      </c>
      <c r="U159" s="186">
        <f t="shared" si="16"/>
        <v>0</v>
      </c>
    </row>
    <row r="160" spans="1:21" ht="19.5" customHeight="1">
      <c r="A160" s="159" t="s">
        <v>314</v>
      </c>
      <c r="B160" s="159">
        <f>B159+'ธ.ค.'!B160</f>
        <v>0</v>
      </c>
      <c r="C160" s="159">
        <f>C159+'ธ.ค.'!C160</f>
        <v>0</v>
      </c>
      <c r="D160" s="159">
        <f>D159+'ธ.ค.'!D160</f>
        <v>0</v>
      </c>
      <c r="E160" s="159">
        <f>E159+'ธ.ค.'!E160</f>
        <v>0</v>
      </c>
      <c r="F160" s="159">
        <f>F159+'ธ.ค.'!F160</f>
        <v>0</v>
      </c>
      <c r="G160" s="159">
        <f>G159+'ธ.ค.'!G160</f>
        <v>0</v>
      </c>
      <c r="H160" s="159">
        <f>H159+'ธ.ค.'!H160</f>
        <v>0</v>
      </c>
      <c r="I160" s="159">
        <f>I159+'ธ.ค.'!I160</f>
        <v>0</v>
      </c>
      <c r="J160" s="159">
        <f>J159+'ธ.ค.'!J160</f>
        <v>0</v>
      </c>
      <c r="K160" s="159">
        <f>K159+'ธ.ค.'!K160</f>
        <v>0</v>
      </c>
      <c r="L160" s="159">
        <f>L159+'ธ.ค.'!L160</f>
        <v>0</v>
      </c>
      <c r="M160" s="159">
        <f>M159+'ธ.ค.'!M160</f>
        <v>0</v>
      </c>
      <c r="N160" s="159">
        <f>N159+'ธ.ค.'!N160</f>
        <v>0</v>
      </c>
      <c r="O160" s="159">
        <f>O159+'ธ.ค.'!O160</f>
        <v>0</v>
      </c>
      <c r="P160" s="159">
        <f>P159+'ธ.ค.'!P160</f>
        <v>0</v>
      </c>
      <c r="Q160" s="159">
        <f>Q159+'ธ.ค.'!Q160</f>
        <v>0</v>
      </c>
      <c r="R160" s="159">
        <f>R159+'ธ.ค.'!R160</f>
        <v>0</v>
      </c>
      <c r="S160" s="159">
        <f>S159+'ธ.ค.'!S160</f>
        <v>0</v>
      </c>
      <c r="T160" s="159">
        <f>T159+'ธ.ค.'!T160</f>
        <v>0</v>
      </c>
      <c r="U160" s="436">
        <f>SUM(B160:T160)</f>
        <v>0</v>
      </c>
    </row>
    <row r="161" spans="1:21" ht="19.5" customHeight="1">
      <c r="A161" s="161">
        <v>120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86"/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86">
        <f>SUM(B162:T162)</f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86">
        <f>SUM(B163:T163)</f>
        <v>0</v>
      </c>
    </row>
    <row r="164" spans="1:21" ht="19.5" customHeight="1">
      <c r="A164" s="159" t="s">
        <v>313</v>
      </c>
      <c r="B164" s="159">
        <f>SUM(B162:B163)</f>
        <v>0</v>
      </c>
      <c r="C164" s="159">
        <f aca="true" t="shared" si="18" ref="C164:T164">SUM(C162:C163)</f>
        <v>0</v>
      </c>
      <c r="D164" s="159">
        <f t="shared" si="18"/>
        <v>0</v>
      </c>
      <c r="E164" s="159">
        <f t="shared" si="18"/>
        <v>0</v>
      </c>
      <c r="F164" s="159">
        <f t="shared" si="18"/>
        <v>0</v>
      </c>
      <c r="G164" s="159">
        <f t="shared" si="18"/>
        <v>0</v>
      </c>
      <c r="H164" s="159">
        <f t="shared" si="18"/>
        <v>0</v>
      </c>
      <c r="I164" s="159">
        <f t="shared" si="18"/>
        <v>0</v>
      </c>
      <c r="J164" s="159">
        <f t="shared" si="18"/>
        <v>0</v>
      </c>
      <c r="K164" s="159">
        <f t="shared" si="18"/>
        <v>0</v>
      </c>
      <c r="L164" s="159">
        <f t="shared" si="18"/>
        <v>0</v>
      </c>
      <c r="M164" s="159">
        <f t="shared" si="18"/>
        <v>0</v>
      </c>
      <c r="N164" s="159">
        <f t="shared" si="18"/>
        <v>0</v>
      </c>
      <c r="O164" s="159">
        <f t="shared" si="18"/>
        <v>0</v>
      </c>
      <c r="P164" s="159">
        <f t="shared" si="18"/>
        <v>0</v>
      </c>
      <c r="Q164" s="159">
        <f t="shared" si="18"/>
        <v>0</v>
      </c>
      <c r="R164" s="159">
        <f t="shared" si="18"/>
        <v>0</v>
      </c>
      <c r="S164" s="159">
        <f t="shared" si="18"/>
        <v>0</v>
      </c>
      <c r="T164" s="159">
        <f t="shared" si="18"/>
        <v>0</v>
      </c>
      <c r="U164" s="186">
        <f>SUM(B164:T164)</f>
        <v>0</v>
      </c>
    </row>
    <row r="165" spans="1:21" ht="19.5" customHeight="1">
      <c r="A165" s="159" t="s">
        <v>314</v>
      </c>
      <c r="B165" s="159">
        <f>B164+'ธ.ค.'!B165</f>
        <v>0</v>
      </c>
      <c r="C165" s="159">
        <f>C164+'ธ.ค.'!C165</f>
        <v>0</v>
      </c>
      <c r="D165" s="159">
        <f>D164+'ธ.ค.'!D165</f>
        <v>0</v>
      </c>
      <c r="E165" s="159">
        <f>E164+'ธ.ค.'!E165</f>
        <v>0</v>
      </c>
      <c r="F165" s="159">
        <f>F164+'ธ.ค.'!F165</f>
        <v>0</v>
      </c>
      <c r="G165" s="159">
        <f>G164+'ธ.ค.'!G165</f>
        <v>0</v>
      </c>
      <c r="H165" s="159">
        <f>H164+'ธ.ค.'!H165</f>
        <v>0</v>
      </c>
      <c r="I165" s="159">
        <f>I164+'ธ.ค.'!I165</f>
        <v>0</v>
      </c>
      <c r="J165" s="159">
        <f>J164+'ธ.ค.'!J165</f>
        <v>0</v>
      </c>
      <c r="K165" s="159">
        <f>K164+'ธ.ค.'!K165</f>
        <v>0</v>
      </c>
      <c r="L165" s="159">
        <f>L164+'ธ.ค.'!L165</f>
        <v>0</v>
      </c>
      <c r="M165" s="159">
        <f>M164+'ธ.ค.'!M165</f>
        <v>0</v>
      </c>
      <c r="N165" s="159">
        <f>N164+'ธ.ค.'!N165</f>
        <v>0</v>
      </c>
      <c r="O165" s="159">
        <f>O164+'ธ.ค.'!O165</f>
        <v>0</v>
      </c>
      <c r="P165" s="159">
        <f>P164+'ธ.ค.'!P165</f>
        <v>0</v>
      </c>
      <c r="Q165" s="159">
        <f>Q164+'ธ.ค.'!Q165</f>
        <v>0</v>
      </c>
      <c r="R165" s="159">
        <f>R164+'ธ.ค.'!R165</f>
        <v>0</v>
      </c>
      <c r="S165" s="159">
        <f>S164+'ธ.ค.'!S165</f>
        <v>0</v>
      </c>
      <c r="T165" s="159">
        <f>T164+'ธ.ค.'!T165</f>
        <v>0</v>
      </c>
      <c r="U165" s="436">
        <f>SUM(B165:T165)</f>
        <v>0</v>
      </c>
    </row>
    <row r="166" spans="1:21" ht="16.5" customHeight="1">
      <c r="A166" s="161">
        <v>130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86"/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86">
        <f>SUM(B167:T167)</f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86">
        <f>SUM(B168:T168)</f>
        <v>0</v>
      </c>
    </row>
    <row r="169" spans="1:21" ht="19.5" customHeight="1">
      <c r="A169" s="159" t="s">
        <v>313</v>
      </c>
      <c r="B169" s="159">
        <f>SUM(B167:B168)</f>
        <v>0</v>
      </c>
      <c r="C169" s="159">
        <f aca="true" t="shared" si="19" ref="C169:T169">SUM(C167:C168)</f>
        <v>0</v>
      </c>
      <c r="D169" s="159">
        <f t="shared" si="19"/>
        <v>0</v>
      </c>
      <c r="E169" s="159">
        <f t="shared" si="19"/>
        <v>0</v>
      </c>
      <c r="F169" s="159">
        <f t="shared" si="19"/>
        <v>0</v>
      </c>
      <c r="G169" s="159">
        <f t="shared" si="19"/>
        <v>0</v>
      </c>
      <c r="H169" s="159">
        <f t="shared" si="19"/>
        <v>0</v>
      </c>
      <c r="I169" s="159">
        <f t="shared" si="19"/>
        <v>0</v>
      </c>
      <c r="J169" s="159">
        <f t="shared" si="19"/>
        <v>0</v>
      </c>
      <c r="K169" s="159">
        <f t="shared" si="19"/>
        <v>0</v>
      </c>
      <c r="L169" s="159">
        <f t="shared" si="19"/>
        <v>0</v>
      </c>
      <c r="M169" s="159">
        <f t="shared" si="19"/>
        <v>0</v>
      </c>
      <c r="N169" s="159">
        <f t="shared" si="19"/>
        <v>0</v>
      </c>
      <c r="O169" s="159">
        <f t="shared" si="19"/>
        <v>0</v>
      </c>
      <c r="P169" s="159">
        <f t="shared" si="19"/>
        <v>0</v>
      </c>
      <c r="Q169" s="159">
        <f t="shared" si="19"/>
        <v>0</v>
      </c>
      <c r="R169" s="159">
        <f t="shared" si="19"/>
        <v>0</v>
      </c>
      <c r="S169" s="159">
        <f t="shared" si="19"/>
        <v>0</v>
      </c>
      <c r="T169" s="159">
        <f t="shared" si="19"/>
        <v>0</v>
      </c>
      <c r="U169" s="186">
        <f>SUM(B169:T169)</f>
        <v>0</v>
      </c>
    </row>
    <row r="170" spans="1:21" ht="19.5" customHeight="1">
      <c r="A170" s="159" t="s">
        <v>314</v>
      </c>
      <c r="B170" s="159">
        <f>B169+'ธ.ค.'!B170</f>
        <v>0</v>
      </c>
      <c r="C170" s="159">
        <f>C169+'ธ.ค.'!C170</f>
        <v>0</v>
      </c>
      <c r="D170" s="159">
        <f>D169+'ธ.ค.'!D170</f>
        <v>0</v>
      </c>
      <c r="E170" s="159">
        <f>E169+'ธ.ค.'!E170</f>
        <v>0</v>
      </c>
      <c r="F170" s="159">
        <f>F169+'ธ.ค.'!F170</f>
        <v>0</v>
      </c>
      <c r="G170" s="159">
        <f>G169+'ธ.ค.'!G170</f>
        <v>0</v>
      </c>
      <c r="H170" s="159">
        <f>H169+'ธ.ค.'!H170</f>
        <v>0</v>
      </c>
      <c r="I170" s="159">
        <f>I169+'ธ.ค.'!I170</f>
        <v>0</v>
      </c>
      <c r="J170" s="159">
        <f>J169+'ธ.ค.'!J170</f>
        <v>0</v>
      </c>
      <c r="K170" s="159">
        <f>K169+'ธ.ค.'!K170</f>
        <v>0</v>
      </c>
      <c r="L170" s="159">
        <f>L169+'ธ.ค.'!L170</f>
        <v>0</v>
      </c>
      <c r="M170" s="159">
        <f>M169+'ธ.ค.'!M170</f>
        <v>0</v>
      </c>
      <c r="N170" s="159">
        <f>N169+'ธ.ค.'!N170</f>
        <v>0</v>
      </c>
      <c r="O170" s="159">
        <f>O169+'ธ.ค.'!O170</f>
        <v>0</v>
      </c>
      <c r="P170" s="159">
        <f>P169+'ธ.ค.'!P170</f>
        <v>0</v>
      </c>
      <c r="Q170" s="159">
        <f>Q169+'ธ.ค.'!Q170</f>
        <v>0</v>
      </c>
      <c r="R170" s="159">
        <f>R169+'ธ.ค.'!R170</f>
        <v>0</v>
      </c>
      <c r="S170" s="159">
        <f>S169+'ธ.ค.'!S170</f>
        <v>0</v>
      </c>
      <c r="T170" s="159">
        <f>T169+'ธ.ค.'!T170</f>
        <v>0</v>
      </c>
      <c r="U170" s="436">
        <f>SUM(B170:T170)</f>
        <v>0</v>
      </c>
    </row>
    <row r="171" spans="1:21" ht="19.5" customHeight="1">
      <c r="A171" s="555" t="s">
        <v>275</v>
      </c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</row>
    <row r="172" spans="1:21" ht="19.5" customHeight="1">
      <c r="A172" s="556" t="str">
        <f>A143</f>
        <v>รายจ่ายตามงบประมาณ (จ่ายจากเงินอุดหนุน) ประจำเดือนมกราคม  2557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</row>
    <row r="173" spans="1:21" ht="19.5" customHeight="1">
      <c r="A173" s="152" t="s">
        <v>276</v>
      </c>
      <c r="B173" s="557" t="s">
        <v>277</v>
      </c>
      <c r="C173" s="558"/>
      <c r="D173" s="154" t="s">
        <v>278</v>
      </c>
      <c r="E173" s="559" t="s">
        <v>279</v>
      </c>
      <c r="F173" s="559"/>
      <c r="G173" s="154" t="s">
        <v>280</v>
      </c>
      <c r="H173" s="154" t="s">
        <v>281</v>
      </c>
      <c r="I173" s="557" t="s">
        <v>282</v>
      </c>
      <c r="J173" s="560"/>
      <c r="K173" s="558"/>
      <c r="L173" s="153" t="s">
        <v>283</v>
      </c>
      <c r="M173" s="559" t="s">
        <v>284</v>
      </c>
      <c r="N173" s="559"/>
      <c r="O173" s="559"/>
      <c r="P173" s="154" t="s">
        <v>285</v>
      </c>
      <c r="Q173" s="559" t="s">
        <v>286</v>
      </c>
      <c r="R173" s="559"/>
      <c r="S173" s="154" t="s">
        <v>287</v>
      </c>
      <c r="T173" s="154" t="s">
        <v>288</v>
      </c>
      <c r="U173" s="561" t="s">
        <v>81</v>
      </c>
    </row>
    <row r="174" spans="1:21" ht="19.5" customHeight="1">
      <c r="A174" s="163" t="s">
        <v>289</v>
      </c>
      <c r="B174" s="156" t="s">
        <v>290</v>
      </c>
      <c r="C174" s="156" t="s">
        <v>291</v>
      </c>
      <c r="D174" s="156" t="s">
        <v>292</v>
      </c>
      <c r="E174" s="156" t="s">
        <v>293</v>
      </c>
      <c r="F174" s="156" t="s">
        <v>294</v>
      </c>
      <c r="G174" s="156" t="s">
        <v>295</v>
      </c>
      <c r="H174" s="156" t="s">
        <v>296</v>
      </c>
      <c r="I174" s="156" t="s">
        <v>297</v>
      </c>
      <c r="J174" s="156" t="s">
        <v>298</v>
      </c>
      <c r="K174" s="156" t="s">
        <v>299</v>
      </c>
      <c r="L174" s="156" t="s">
        <v>300</v>
      </c>
      <c r="M174" s="156" t="s">
        <v>301</v>
      </c>
      <c r="N174" s="156" t="s">
        <v>302</v>
      </c>
      <c r="O174" s="156" t="s">
        <v>303</v>
      </c>
      <c r="P174" s="156" t="s">
        <v>304</v>
      </c>
      <c r="Q174" s="156" t="s">
        <v>305</v>
      </c>
      <c r="R174" s="156" t="s">
        <v>306</v>
      </c>
      <c r="S174" s="156" t="s">
        <v>307</v>
      </c>
      <c r="T174" s="156" t="s">
        <v>308</v>
      </c>
      <c r="U174" s="562"/>
    </row>
    <row r="175" spans="1:21" ht="19.5" customHeight="1">
      <c r="A175" s="164" t="s">
        <v>193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7"/>
      <c r="U175" s="159"/>
    </row>
    <row r="176" spans="1:21" ht="19.5" customHeight="1">
      <c r="A176" s="165">
        <v>201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86">
        <f aca="true" t="shared" si="20" ref="U176:U186">SUM(B176:T176)</f>
        <v>0</v>
      </c>
    </row>
    <row r="177" spans="1:21" ht="19.5" customHeight="1">
      <c r="A177" s="165">
        <v>203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86">
        <f t="shared" si="20"/>
        <v>0</v>
      </c>
    </row>
    <row r="178" spans="1:21" ht="19.5" customHeight="1">
      <c r="A178" s="166">
        <v>204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86">
        <f t="shared" si="20"/>
        <v>0</v>
      </c>
    </row>
    <row r="179" spans="1:21" ht="19.5" customHeight="1">
      <c r="A179" s="166">
        <v>205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86">
        <f t="shared" si="20"/>
        <v>0</v>
      </c>
    </row>
    <row r="180" spans="1:21" ht="19.5" customHeight="1">
      <c r="A180" s="166">
        <v>206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86">
        <f t="shared" si="20"/>
        <v>0</v>
      </c>
    </row>
    <row r="181" spans="1:21" ht="19.5" customHeight="1">
      <c r="A181" s="166">
        <v>207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86">
        <f t="shared" si="20"/>
        <v>0</v>
      </c>
    </row>
    <row r="182" spans="1:21" ht="19.5" customHeight="1">
      <c r="A182" s="166">
        <v>208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86">
        <f t="shared" si="20"/>
        <v>0</v>
      </c>
    </row>
    <row r="183" spans="1:21" ht="19.5" customHeight="1">
      <c r="A183" s="166">
        <v>209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86">
        <f t="shared" si="20"/>
        <v>0</v>
      </c>
    </row>
    <row r="184" spans="1:21" ht="19.5" customHeight="1">
      <c r="A184" s="166">
        <v>211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86">
        <f t="shared" si="20"/>
        <v>0</v>
      </c>
    </row>
    <row r="185" spans="1:21" ht="19.5" customHeight="1">
      <c r="A185" s="166">
        <v>212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86">
        <f t="shared" si="20"/>
        <v>0</v>
      </c>
    </row>
    <row r="186" spans="1:21" ht="19.5" customHeight="1">
      <c r="A186" s="166" t="s">
        <v>313</v>
      </c>
      <c r="B186" s="159">
        <f>SUM(B176:B185)</f>
        <v>0</v>
      </c>
      <c r="C186" s="159">
        <f aca="true" t="shared" si="21" ref="C186:T186">SUM(C176:C185)</f>
        <v>0</v>
      </c>
      <c r="D186" s="159">
        <f t="shared" si="21"/>
        <v>0</v>
      </c>
      <c r="E186" s="159">
        <f t="shared" si="21"/>
        <v>0</v>
      </c>
      <c r="F186" s="159">
        <f t="shared" si="21"/>
        <v>0</v>
      </c>
      <c r="G186" s="159">
        <f t="shared" si="21"/>
        <v>0</v>
      </c>
      <c r="H186" s="159">
        <f t="shared" si="21"/>
        <v>0</v>
      </c>
      <c r="I186" s="159">
        <f t="shared" si="21"/>
        <v>0</v>
      </c>
      <c r="J186" s="159">
        <f t="shared" si="21"/>
        <v>0</v>
      </c>
      <c r="K186" s="159">
        <f t="shared" si="21"/>
        <v>0</v>
      </c>
      <c r="L186" s="159">
        <f t="shared" si="21"/>
        <v>0</v>
      </c>
      <c r="M186" s="159">
        <f t="shared" si="21"/>
        <v>0</v>
      </c>
      <c r="N186" s="159">
        <f t="shared" si="21"/>
        <v>0</v>
      </c>
      <c r="O186" s="159">
        <f t="shared" si="21"/>
        <v>0</v>
      </c>
      <c r="P186" s="159">
        <f t="shared" si="21"/>
        <v>0</v>
      </c>
      <c r="Q186" s="159">
        <f t="shared" si="21"/>
        <v>0</v>
      </c>
      <c r="R186" s="159">
        <f t="shared" si="21"/>
        <v>0</v>
      </c>
      <c r="S186" s="159">
        <f t="shared" si="21"/>
        <v>0</v>
      </c>
      <c r="T186" s="159">
        <f t="shared" si="21"/>
        <v>0</v>
      </c>
      <c r="U186" s="186">
        <f t="shared" si="20"/>
        <v>0</v>
      </c>
    </row>
    <row r="187" spans="1:21" ht="19.5" customHeight="1">
      <c r="A187" s="166" t="s">
        <v>315</v>
      </c>
      <c r="B187" s="159">
        <f>B186+'ธ.ค.'!B187</f>
        <v>0</v>
      </c>
      <c r="C187" s="159">
        <f>C186+'ธ.ค.'!C187</f>
        <v>0</v>
      </c>
      <c r="D187" s="159">
        <f>D186+'ธ.ค.'!D187</f>
        <v>0</v>
      </c>
      <c r="E187" s="159">
        <f>E186+'ธ.ค.'!E187</f>
        <v>0</v>
      </c>
      <c r="F187" s="159">
        <f>F186+'ธ.ค.'!F187</f>
        <v>0</v>
      </c>
      <c r="G187" s="159">
        <f>G186+'ธ.ค.'!G187</f>
        <v>0</v>
      </c>
      <c r="H187" s="159">
        <f>H186+'ธ.ค.'!H187</f>
        <v>0</v>
      </c>
      <c r="I187" s="159">
        <f>I186+'ธ.ค.'!I187</f>
        <v>0</v>
      </c>
      <c r="J187" s="159">
        <f>J186+'ธ.ค.'!J187</f>
        <v>0</v>
      </c>
      <c r="K187" s="159">
        <f>K186+'ธ.ค.'!K187</f>
        <v>0</v>
      </c>
      <c r="L187" s="159">
        <f>L186+'ธ.ค.'!L187</f>
        <v>0</v>
      </c>
      <c r="M187" s="159">
        <f>M186+'ธ.ค.'!M187</f>
        <v>0</v>
      </c>
      <c r="N187" s="159">
        <f>N186+'ธ.ค.'!N187</f>
        <v>0</v>
      </c>
      <c r="O187" s="159">
        <f>O186+'ธ.ค.'!O187</f>
        <v>0</v>
      </c>
      <c r="P187" s="159">
        <f>P186+'ธ.ค.'!P187</f>
        <v>0</v>
      </c>
      <c r="Q187" s="159">
        <f>Q186+'ธ.ค.'!Q187</f>
        <v>0</v>
      </c>
      <c r="R187" s="159">
        <f>R186+'ธ.ค.'!R187</f>
        <v>0</v>
      </c>
      <c r="S187" s="159">
        <f>S186+'ธ.ค.'!S187</f>
        <v>0</v>
      </c>
      <c r="T187" s="159">
        <f>T186+'ธ.ค.'!T187</f>
        <v>0</v>
      </c>
      <c r="U187" s="436">
        <f>SUM(B187:T187)</f>
        <v>0</v>
      </c>
    </row>
    <row r="188" spans="1:21" ht="19.5" customHeight="1">
      <c r="A188" s="169">
        <v>250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ht="19.5" customHeight="1">
      <c r="A189" s="166">
        <v>251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159">
        <v>0</v>
      </c>
      <c r="U189" s="186">
        <f aca="true" t="shared" si="22" ref="U189:U194">SUM(B189:T189)</f>
        <v>0</v>
      </c>
    </row>
    <row r="190" spans="1:21" ht="19.5" customHeight="1">
      <c r="A190" s="166">
        <v>252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0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86">
        <f t="shared" si="22"/>
        <v>0</v>
      </c>
    </row>
    <row r="191" spans="1:21" ht="19.5" customHeight="1">
      <c r="A191" s="166">
        <v>253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86">
        <f t="shared" si="22"/>
        <v>0</v>
      </c>
    </row>
    <row r="192" spans="1:21" ht="19.5" customHeight="1">
      <c r="A192" s="166">
        <v>254</v>
      </c>
      <c r="B192" s="159">
        <v>99900</v>
      </c>
      <c r="C192" s="159">
        <v>0</v>
      </c>
      <c r="D192" s="159">
        <v>0</v>
      </c>
      <c r="E192" s="159">
        <v>0</v>
      </c>
      <c r="F192" s="159">
        <v>0</v>
      </c>
      <c r="G192" s="159">
        <v>0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86">
        <f t="shared" si="22"/>
        <v>99900</v>
      </c>
    </row>
    <row r="193" spans="1:21" ht="19.5" customHeight="1">
      <c r="A193" s="166" t="s">
        <v>313</v>
      </c>
      <c r="B193" s="159">
        <f>SUM(B189:B192)</f>
        <v>99900</v>
      </c>
      <c r="C193" s="159">
        <f aca="true" t="shared" si="23" ref="C193:T193">SUM(C189:C192)</f>
        <v>0</v>
      </c>
      <c r="D193" s="159">
        <f t="shared" si="23"/>
        <v>0</v>
      </c>
      <c r="E193" s="159">
        <f t="shared" si="23"/>
        <v>0</v>
      </c>
      <c r="F193" s="159">
        <f t="shared" si="23"/>
        <v>0</v>
      </c>
      <c r="G193" s="159">
        <f t="shared" si="23"/>
        <v>0</v>
      </c>
      <c r="H193" s="159">
        <f t="shared" si="23"/>
        <v>0</v>
      </c>
      <c r="I193" s="159">
        <f t="shared" si="23"/>
        <v>0</v>
      </c>
      <c r="J193" s="159">
        <f t="shared" si="23"/>
        <v>0</v>
      </c>
      <c r="K193" s="159">
        <f t="shared" si="23"/>
        <v>0</v>
      </c>
      <c r="L193" s="159">
        <f t="shared" si="23"/>
        <v>0</v>
      </c>
      <c r="M193" s="159">
        <f t="shared" si="23"/>
        <v>0</v>
      </c>
      <c r="N193" s="159">
        <f t="shared" si="23"/>
        <v>0</v>
      </c>
      <c r="O193" s="159">
        <f t="shared" si="23"/>
        <v>0</v>
      </c>
      <c r="P193" s="159">
        <f t="shared" si="23"/>
        <v>0</v>
      </c>
      <c r="Q193" s="159">
        <f t="shared" si="23"/>
        <v>0</v>
      </c>
      <c r="R193" s="159">
        <f t="shared" si="23"/>
        <v>0</v>
      </c>
      <c r="S193" s="159">
        <f t="shared" si="23"/>
        <v>0</v>
      </c>
      <c r="T193" s="159">
        <f t="shared" si="23"/>
        <v>0</v>
      </c>
      <c r="U193" s="186">
        <f t="shared" si="22"/>
        <v>99900</v>
      </c>
    </row>
    <row r="194" spans="1:21" ht="19.5" customHeight="1">
      <c r="A194" s="166" t="s">
        <v>314</v>
      </c>
      <c r="B194" s="159">
        <f>B193+'ธ.ค.'!B194</f>
        <v>99900</v>
      </c>
      <c r="C194" s="159">
        <f>C193+'ธ.ค.'!C194</f>
        <v>0</v>
      </c>
      <c r="D194" s="159">
        <f>D193+'ธ.ค.'!D194</f>
        <v>0</v>
      </c>
      <c r="E194" s="159">
        <f>E193+'ธ.ค.'!E194</f>
        <v>615040</v>
      </c>
      <c r="F194" s="159">
        <f>F193+'ธ.ค.'!F194</f>
        <v>0</v>
      </c>
      <c r="G194" s="159">
        <f>G193+'ธ.ค.'!G194</f>
        <v>12313.8</v>
      </c>
      <c r="H194" s="159">
        <f>H193+'ธ.ค.'!H194</f>
        <v>0</v>
      </c>
      <c r="I194" s="159">
        <f>I193+'ธ.ค.'!I194</f>
        <v>0</v>
      </c>
      <c r="J194" s="159">
        <f>J193+'ธ.ค.'!J194</f>
        <v>814</v>
      </c>
      <c r="K194" s="159">
        <f>K193+'ธ.ค.'!K194</f>
        <v>0</v>
      </c>
      <c r="L194" s="159">
        <f>L193+'ธ.ค.'!L194</f>
        <v>0</v>
      </c>
      <c r="M194" s="159">
        <f>M193+'ธ.ค.'!M194</f>
        <v>0</v>
      </c>
      <c r="N194" s="159">
        <f>N193+'ธ.ค.'!N194</f>
        <v>0</v>
      </c>
      <c r="O194" s="159">
        <f>O193+'ธ.ค.'!O194</f>
        <v>0</v>
      </c>
      <c r="P194" s="159">
        <f>P193+'ธ.ค.'!P194</f>
        <v>0</v>
      </c>
      <c r="Q194" s="159">
        <f>Q193+'ธ.ค.'!Q194</f>
        <v>0</v>
      </c>
      <c r="R194" s="159">
        <f>R193+'ธ.ค.'!R194</f>
        <v>0</v>
      </c>
      <c r="S194" s="159">
        <f>S193+'ธ.ค.'!S194</f>
        <v>0</v>
      </c>
      <c r="T194" s="159">
        <f>T193+'ธ.ค.'!T194</f>
        <v>0</v>
      </c>
      <c r="U194" s="437">
        <f t="shared" si="22"/>
        <v>728067.8</v>
      </c>
    </row>
    <row r="195" spans="1:21" ht="19.5" customHeight="1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</row>
    <row r="199" spans="1:21" ht="19.5" customHeight="1">
      <c r="A199" s="555" t="s">
        <v>275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</row>
    <row r="200" spans="1:21" ht="19.5" customHeight="1">
      <c r="A200" s="556" t="str">
        <f>A172</f>
        <v>รายจ่ายตามงบประมาณ (จ่ายจากเงินอุดหนุน) ประจำเดือนมกราคม  2557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</row>
    <row r="201" spans="1:21" ht="19.5" customHeight="1">
      <c r="A201" s="152" t="s">
        <v>276</v>
      </c>
      <c r="B201" s="557" t="s">
        <v>277</v>
      </c>
      <c r="C201" s="558"/>
      <c r="D201" s="154" t="s">
        <v>278</v>
      </c>
      <c r="E201" s="559" t="s">
        <v>279</v>
      </c>
      <c r="F201" s="559"/>
      <c r="G201" s="154" t="s">
        <v>280</v>
      </c>
      <c r="H201" s="154" t="s">
        <v>281</v>
      </c>
      <c r="I201" s="557" t="s">
        <v>282</v>
      </c>
      <c r="J201" s="560"/>
      <c r="K201" s="558"/>
      <c r="L201" s="153" t="s">
        <v>283</v>
      </c>
      <c r="M201" s="559" t="s">
        <v>284</v>
      </c>
      <c r="N201" s="559"/>
      <c r="O201" s="559"/>
      <c r="P201" s="154" t="s">
        <v>285</v>
      </c>
      <c r="Q201" s="559" t="s">
        <v>286</v>
      </c>
      <c r="R201" s="559"/>
      <c r="S201" s="154" t="s">
        <v>287</v>
      </c>
      <c r="T201" s="154" t="s">
        <v>288</v>
      </c>
      <c r="U201" s="561" t="s">
        <v>81</v>
      </c>
    </row>
    <row r="202" spans="1:21" ht="19.5" customHeight="1">
      <c r="A202" s="163" t="s">
        <v>289</v>
      </c>
      <c r="B202" s="156" t="s">
        <v>290</v>
      </c>
      <c r="C202" s="156" t="s">
        <v>291</v>
      </c>
      <c r="D202" s="156" t="s">
        <v>292</v>
      </c>
      <c r="E202" s="156" t="s">
        <v>293</v>
      </c>
      <c r="F202" s="156" t="s">
        <v>294</v>
      </c>
      <c r="G202" s="156" t="s">
        <v>295</v>
      </c>
      <c r="H202" s="156" t="s">
        <v>296</v>
      </c>
      <c r="I202" s="156" t="s">
        <v>297</v>
      </c>
      <c r="J202" s="156" t="s">
        <v>298</v>
      </c>
      <c r="K202" s="156" t="s">
        <v>299</v>
      </c>
      <c r="L202" s="156" t="s">
        <v>300</v>
      </c>
      <c r="M202" s="156" t="s">
        <v>301</v>
      </c>
      <c r="N202" s="156" t="s">
        <v>302</v>
      </c>
      <c r="O202" s="156" t="s">
        <v>303</v>
      </c>
      <c r="P202" s="156" t="s">
        <v>304</v>
      </c>
      <c r="Q202" s="156" t="s">
        <v>305</v>
      </c>
      <c r="R202" s="156" t="s">
        <v>306</v>
      </c>
      <c r="S202" s="156" t="s">
        <v>307</v>
      </c>
      <c r="T202" s="156" t="s">
        <v>308</v>
      </c>
      <c r="U202" s="562"/>
    </row>
    <row r="203" spans="1:21" ht="19.5" customHeight="1">
      <c r="A203" s="179">
        <v>270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7"/>
      <c r="U203" s="159"/>
    </row>
    <row r="204" spans="1:21" ht="19.5" customHeight="1">
      <c r="A204" s="165">
        <v>271</v>
      </c>
      <c r="B204" s="159">
        <v>0</v>
      </c>
      <c r="C204" s="159">
        <v>0</v>
      </c>
      <c r="D204" s="159">
        <v>0</v>
      </c>
      <c r="E204" s="159">
        <v>0</v>
      </c>
      <c r="F204" s="159">
        <v>0</v>
      </c>
      <c r="G204" s="159">
        <v>0</v>
      </c>
      <c r="H204" s="159">
        <v>0</v>
      </c>
      <c r="I204" s="159">
        <v>0</v>
      </c>
      <c r="J204" s="159">
        <v>0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86">
        <f aca="true" t="shared" si="24" ref="U204:U214">SUM(B204:T204)</f>
        <v>0</v>
      </c>
    </row>
    <row r="205" spans="1:21" ht="19.5" customHeight="1">
      <c r="A205" s="165">
        <v>272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86">
        <f t="shared" si="24"/>
        <v>0</v>
      </c>
    </row>
    <row r="206" spans="1:21" ht="19.5" customHeight="1">
      <c r="A206" s="165">
        <v>273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86">
        <f t="shared" si="24"/>
        <v>0</v>
      </c>
    </row>
    <row r="207" spans="1:21" ht="19.5" customHeight="1">
      <c r="A207" s="165">
        <v>274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93920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86">
        <f t="shared" si="24"/>
        <v>93920</v>
      </c>
    </row>
    <row r="208" spans="1:21" ht="19.5" customHeight="1">
      <c r="A208" s="166">
        <v>275</v>
      </c>
      <c r="B208" s="159">
        <v>0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86">
        <f t="shared" si="24"/>
        <v>0</v>
      </c>
    </row>
    <row r="209" spans="1:21" ht="19.5" customHeight="1">
      <c r="A209" s="166">
        <v>276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86">
        <f t="shared" si="24"/>
        <v>0</v>
      </c>
    </row>
    <row r="210" spans="1:21" ht="19.5" customHeight="1">
      <c r="A210" s="166">
        <v>277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86">
        <f t="shared" si="24"/>
        <v>0</v>
      </c>
    </row>
    <row r="211" spans="1:21" ht="19.5" customHeight="1">
      <c r="A211" s="166">
        <v>279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86">
        <f t="shared" si="24"/>
        <v>0</v>
      </c>
    </row>
    <row r="212" spans="1:21" ht="19.5" customHeight="1">
      <c r="A212" s="166">
        <v>281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86">
        <f t="shared" si="24"/>
        <v>0</v>
      </c>
    </row>
    <row r="213" spans="1:21" ht="19.5" customHeight="1">
      <c r="A213" s="166">
        <v>283</v>
      </c>
      <c r="B213" s="159">
        <v>0</v>
      </c>
      <c r="C213" s="159">
        <v>0</v>
      </c>
      <c r="D213" s="159">
        <v>0</v>
      </c>
      <c r="E213" s="441">
        <v>203133.73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86">
        <f t="shared" si="24"/>
        <v>203133.73</v>
      </c>
    </row>
    <row r="214" spans="1:21" ht="19.5" customHeight="1">
      <c r="A214" s="166" t="s">
        <v>313</v>
      </c>
      <c r="B214" s="159">
        <f>SUM(B204:B213)</f>
        <v>0</v>
      </c>
      <c r="C214" s="159">
        <f aca="true" t="shared" si="25" ref="C214:T214">SUM(C204:C213)</f>
        <v>0</v>
      </c>
      <c r="D214" s="159">
        <f t="shared" si="25"/>
        <v>0</v>
      </c>
      <c r="E214" s="441">
        <f t="shared" si="25"/>
        <v>203133.73</v>
      </c>
      <c r="F214" s="159">
        <f t="shared" si="25"/>
        <v>0</v>
      </c>
      <c r="G214" s="159">
        <f t="shared" si="25"/>
        <v>0</v>
      </c>
      <c r="H214" s="159">
        <f t="shared" si="25"/>
        <v>0</v>
      </c>
      <c r="I214" s="159">
        <f t="shared" si="25"/>
        <v>93920</v>
      </c>
      <c r="J214" s="159">
        <f t="shared" si="25"/>
        <v>0</v>
      </c>
      <c r="K214" s="159">
        <f t="shared" si="25"/>
        <v>0</v>
      </c>
      <c r="L214" s="159">
        <f t="shared" si="25"/>
        <v>0</v>
      </c>
      <c r="M214" s="159">
        <f t="shared" si="25"/>
        <v>0</v>
      </c>
      <c r="N214" s="159">
        <f t="shared" si="25"/>
        <v>0</v>
      </c>
      <c r="O214" s="159">
        <f t="shared" si="25"/>
        <v>0</v>
      </c>
      <c r="P214" s="159">
        <f t="shared" si="25"/>
        <v>0</v>
      </c>
      <c r="Q214" s="159">
        <f t="shared" si="25"/>
        <v>0</v>
      </c>
      <c r="R214" s="159">
        <f t="shared" si="25"/>
        <v>0</v>
      </c>
      <c r="S214" s="159">
        <f t="shared" si="25"/>
        <v>0</v>
      </c>
      <c r="T214" s="159">
        <f t="shared" si="25"/>
        <v>0</v>
      </c>
      <c r="U214" s="186">
        <f t="shared" si="24"/>
        <v>297053.73</v>
      </c>
    </row>
    <row r="215" spans="1:21" ht="19.5" customHeight="1">
      <c r="A215" s="166" t="s">
        <v>315</v>
      </c>
      <c r="B215" s="159">
        <f>B214+'ธ.ค.'!B215</f>
        <v>4934.84</v>
      </c>
      <c r="C215" s="159">
        <f>C214+'ธ.ค.'!C215</f>
        <v>0</v>
      </c>
      <c r="D215" s="159">
        <f>D214+'ธ.ค.'!D215</f>
        <v>0</v>
      </c>
      <c r="E215" s="441">
        <f>E214+'ธ.ค.'!E215</f>
        <v>583397.8200000001</v>
      </c>
      <c r="F215" s="159">
        <f>F214+'ธ.ค.'!F215</f>
        <v>0</v>
      </c>
      <c r="G215" s="159">
        <f>G214+'ธ.ค.'!G215</f>
        <v>0</v>
      </c>
      <c r="H215" s="159">
        <f>H214+'ธ.ค.'!H215</f>
        <v>0</v>
      </c>
      <c r="I215" s="159">
        <f>I214+'ธ.ค.'!I215</f>
        <v>93920</v>
      </c>
      <c r="J215" s="159">
        <f>J214+'ธ.ค.'!J215</f>
        <v>0</v>
      </c>
      <c r="K215" s="159">
        <f>K214+'ธ.ค.'!K215</f>
        <v>0</v>
      </c>
      <c r="L215" s="159">
        <f>L214+'ธ.ค.'!L215</f>
        <v>0</v>
      </c>
      <c r="M215" s="159">
        <f>M214+'ธ.ค.'!M215</f>
        <v>0</v>
      </c>
      <c r="N215" s="159">
        <f>N214+'ธ.ค.'!N215</f>
        <v>0</v>
      </c>
      <c r="O215" s="159">
        <f>O214+'ธ.ค.'!O215</f>
        <v>0</v>
      </c>
      <c r="P215" s="159">
        <f>P214+'ธ.ค.'!P215</f>
        <v>0</v>
      </c>
      <c r="Q215" s="159">
        <f>Q214+'ธ.ค.'!Q215</f>
        <v>0</v>
      </c>
      <c r="R215" s="159">
        <f>R214+'ธ.ค.'!R215</f>
        <v>0</v>
      </c>
      <c r="S215" s="159">
        <f>S214+'ธ.ค.'!S215</f>
        <v>0</v>
      </c>
      <c r="T215" s="159">
        <f>T214+'ธ.ค.'!T215</f>
        <v>0</v>
      </c>
      <c r="U215" s="437">
        <f>SUM(B215:T215)</f>
        <v>682252.66</v>
      </c>
    </row>
    <row r="216" spans="1:21" ht="19.5" customHeight="1">
      <c r="A216" s="169">
        <v>300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86"/>
    </row>
    <row r="217" spans="1:21" ht="19.5" customHeight="1">
      <c r="A217" s="166">
        <v>301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86">
        <f aca="true" t="shared" si="26" ref="U217:U222">SUM(B217:T217)</f>
        <v>0</v>
      </c>
    </row>
    <row r="218" spans="1:21" ht="19.5" customHeight="1">
      <c r="A218" s="166">
        <v>303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86">
        <f t="shared" si="26"/>
        <v>0</v>
      </c>
    </row>
    <row r="219" spans="1:21" ht="19.5" customHeight="1">
      <c r="A219" s="166">
        <v>304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86">
        <f t="shared" si="26"/>
        <v>0</v>
      </c>
    </row>
    <row r="220" spans="1:21" ht="19.5" customHeight="1">
      <c r="A220" s="166">
        <v>305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86">
        <f t="shared" si="26"/>
        <v>0</v>
      </c>
    </row>
    <row r="221" spans="1:21" ht="19.5" customHeight="1">
      <c r="A221" s="166" t="s">
        <v>313</v>
      </c>
      <c r="B221" s="159">
        <f>SUM(B217:B220)</f>
        <v>0</v>
      </c>
      <c r="C221" s="159">
        <f aca="true" t="shared" si="27" ref="C221:T221">SUM(C217:C220)</f>
        <v>0</v>
      </c>
      <c r="D221" s="159">
        <f t="shared" si="27"/>
        <v>0</v>
      </c>
      <c r="E221" s="159">
        <f t="shared" si="27"/>
        <v>0</v>
      </c>
      <c r="F221" s="159">
        <f t="shared" si="27"/>
        <v>0</v>
      </c>
      <c r="G221" s="159">
        <f t="shared" si="27"/>
        <v>0</v>
      </c>
      <c r="H221" s="159">
        <f t="shared" si="27"/>
        <v>0</v>
      </c>
      <c r="I221" s="159">
        <f t="shared" si="27"/>
        <v>0</v>
      </c>
      <c r="J221" s="159">
        <f t="shared" si="27"/>
        <v>0</v>
      </c>
      <c r="K221" s="159">
        <f t="shared" si="27"/>
        <v>0</v>
      </c>
      <c r="L221" s="159">
        <f t="shared" si="27"/>
        <v>0</v>
      </c>
      <c r="M221" s="159">
        <f t="shared" si="27"/>
        <v>0</v>
      </c>
      <c r="N221" s="159">
        <f t="shared" si="27"/>
        <v>0</v>
      </c>
      <c r="O221" s="159">
        <f t="shared" si="27"/>
        <v>0</v>
      </c>
      <c r="P221" s="159">
        <f t="shared" si="27"/>
        <v>0</v>
      </c>
      <c r="Q221" s="159">
        <f t="shared" si="27"/>
        <v>0</v>
      </c>
      <c r="R221" s="159">
        <f t="shared" si="27"/>
        <v>0</v>
      </c>
      <c r="S221" s="159">
        <f t="shared" si="27"/>
        <v>0</v>
      </c>
      <c r="T221" s="159">
        <f t="shared" si="27"/>
        <v>0</v>
      </c>
      <c r="U221" s="186">
        <f t="shared" si="26"/>
        <v>0</v>
      </c>
    </row>
    <row r="222" spans="1:21" ht="19.5" customHeight="1">
      <c r="A222" s="166" t="s">
        <v>314</v>
      </c>
      <c r="B222" s="441">
        <f>B221+'ธ.ค.'!B222</f>
        <v>0</v>
      </c>
      <c r="C222" s="441">
        <f>C221+'ธ.ค.'!C222</f>
        <v>0</v>
      </c>
      <c r="D222" s="441">
        <f>D221+'ธ.ค.'!D222</f>
        <v>0</v>
      </c>
      <c r="E222" s="441">
        <f>E221+'ธ.ค.'!E222</f>
        <v>0</v>
      </c>
      <c r="F222" s="441">
        <f>F221+'ธ.ค.'!F222</f>
        <v>0</v>
      </c>
      <c r="G222" s="441">
        <f>G221+'ธ.ค.'!G222</f>
        <v>0</v>
      </c>
      <c r="H222" s="441">
        <f>H221+'ธ.ค.'!H222</f>
        <v>0</v>
      </c>
      <c r="I222" s="441">
        <f>I221+'ธ.ค.'!I222</f>
        <v>0</v>
      </c>
      <c r="J222" s="441">
        <f>J221+'ธ.ค.'!J222</f>
        <v>0</v>
      </c>
      <c r="K222" s="441">
        <f>K221+'ธ.ค.'!K222</f>
        <v>0</v>
      </c>
      <c r="L222" s="441">
        <f>L221+'ธ.ค.'!L222</f>
        <v>0</v>
      </c>
      <c r="M222" s="441">
        <f>M221+'ธ.ค.'!M222</f>
        <v>0</v>
      </c>
      <c r="N222" s="441">
        <f>N221+'ธ.ค.'!N222</f>
        <v>0</v>
      </c>
      <c r="O222" s="441">
        <f>O221+'ธ.ค.'!O222</f>
        <v>0</v>
      </c>
      <c r="P222" s="441">
        <f>P221+'ธ.ค.'!P222</f>
        <v>0</v>
      </c>
      <c r="Q222" s="441">
        <f>Q221+'ธ.ค.'!Q222</f>
        <v>0</v>
      </c>
      <c r="R222" s="441">
        <f>R221+'ธ.ค.'!R222</f>
        <v>0</v>
      </c>
      <c r="S222" s="441">
        <f>S221+'ธ.ค.'!S222</f>
        <v>0</v>
      </c>
      <c r="T222" s="441">
        <f>T221+'ธ.ค.'!T222</f>
        <v>0</v>
      </c>
      <c r="U222" s="437">
        <f t="shared" si="26"/>
        <v>0</v>
      </c>
    </row>
    <row r="223" spans="1:21" ht="19.5" customHeight="1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8"/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A200</f>
        <v>รายจ่ายตามงบประมาณ (จ่ายจากเงินอุดหนุน) ประจำเดือนมกราคม  2557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86">
        <f>SUM(B232:T232)</f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0</v>
      </c>
      <c r="F233" s="159">
        <v>0</v>
      </c>
      <c r="G233" s="159">
        <v>0</v>
      </c>
      <c r="H233" s="159">
        <v>0</v>
      </c>
      <c r="I233" s="446">
        <v>2435833.6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68">
        <f>SUM(B233:T233)</f>
        <v>2435833.6</v>
      </c>
    </row>
    <row r="234" spans="1:21" ht="19.5" customHeight="1">
      <c r="A234" s="166" t="s">
        <v>313</v>
      </c>
      <c r="B234" s="159">
        <f>SUM(B232:B233)</f>
        <v>0</v>
      </c>
      <c r="C234" s="159">
        <f aca="true" t="shared" si="28" ref="C234:T234">SUM(C232:C233)</f>
        <v>0</v>
      </c>
      <c r="D234" s="159">
        <f t="shared" si="28"/>
        <v>0</v>
      </c>
      <c r="E234" s="159">
        <f t="shared" si="28"/>
        <v>0</v>
      </c>
      <c r="F234" s="159">
        <f t="shared" si="28"/>
        <v>0</v>
      </c>
      <c r="G234" s="159">
        <f t="shared" si="28"/>
        <v>0</v>
      </c>
      <c r="H234" s="159">
        <f t="shared" si="28"/>
        <v>0</v>
      </c>
      <c r="I234" s="446">
        <f t="shared" si="28"/>
        <v>2435833.6</v>
      </c>
      <c r="J234" s="159">
        <f t="shared" si="28"/>
        <v>0</v>
      </c>
      <c r="K234" s="159">
        <f t="shared" si="28"/>
        <v>0</v>
      </c>
      <c r="L234" s="159">
        <f t="shared" si="28"/>
        <v>0</v>
      </c>
      <c r="M234" s="159">
        <f t="shared" si="28"/>
        <v>0</v>
      </c>
      <c r="N234" s="159">
        <f t="shared" si="28"/>
        <v>0</v>
      </c>
      <c r="O234" s="159">
        <f t="shared" si="28"/>
        <v>0</v>
      </c>
      <c r="P234" s="159">
        <f t="shared" si="28"/>
        <v>0</v>
      </c>
      <c r="Q234" s="159">
        <f t="shared" si="28"/>
        <v>0</v>
      </c>
      <c r="R234" s="159">
        <f t="shared" si="28"/>
        <v>0</v>
      </c>
      <c r="S234" s="159">
        <f t="shared" si="28"/>
        <v>0</v>
      </c>
      <c r="T234" s="159">
        <f t="shared" si="28"/>
        <v>0</v>
      </c>
      <c r="U234" s="168">
        <f>SUM(B234:T234)</f>
        <v>2435833.6</v>
      </c>
    </row>
    <row r="235" spans="1:21" ht="19.5" customHeight="1">
      <c r="A235" s="166" t="s">
        <v>314</v>
      </c>
      <c r="B235" s="441">
        <f>B234+'ธ.ค.'!B235</f>
        <v>0</v>
      </c>
      <c r="C235" s="441">
        <f>C234+'ธ.ค.'!C235</f>
        <v>0</v>
      </c>
      <c r="D235" s="441">
        <f>D234+'ธ.ค.'!D235</f>
        <v>0</v>
      </c>
      <c r="E235" s="450">
        <f>E234+'ธ.ค.'!E235</f>
        <v>1782000</v>
      </c>
      <c r="F235" s="441">
        <f>F234+'ธ.ค.'!F235</f>
        <v>0</v>
      </c>
      <c r="G235" s="441">
        <f>G234+'ธ.ค.'!G235</f>
        <v>0</v>
      </c>
      <c r="H235" s="441">
        <f>H234+'ธ.ค.'!H235</f>
        <v>0</v>
      </c>
      <c r="I235" s="450">
        <f>I234+'ธ.ค.'!I235</f>
        <v>2435833.6</v>
      </c>
      <c r="J235" s="441">
        <f>J234+'ธ.ค.'!J235</f>
        <v>0</v>
      </c>
      <c r="K235" s="441">
        <f>K234+'ธ.ค.'!K235</f>
        <v>0</v>
      </c>
      <c r="L235" s="441">
        <f>L234+'ธ.ค.'!L235</f>
        <v>0</v>
      </c>
      <c r="M235" s="441">
        <f>M234+'ธ.ค.'!M235</f>
        <v>0</v>
      </c>
      <c r="N235" s="441">
        <f>N234+'ธ.ค.'!N235</f>
        <v>0</v>
      </c>
      <c r="O235" s="441">
        <f>O234+'ธ.ค.'!O235</f>
        <v>0</v>
      </c>
      <c r="P235" s="441">
        <f>P234+'ธ.ค.'!P235</f>
        <v>0</v>
      </c>
      <c r="Q235" s="441">
        <f>Q234+'ธ.ค.'!Q235</f>
        <v>0</v>
      </c>
      <c r="R235" s="441">
        <f>R234+'ธ.ค.'!R235</f>
        <v>0</v>
      </c>
      <c r="S235" s="441">
        <f>S234+'ธ.ค.'!S235</f>
        <v>0</v>
      </c>
      <c r="T235" s="441">
        <f>T234+'ธ.ค.'!T235</f>
        <v>0</v>
      </c>
      <c r="U235" s="437">
        <f>SUM(B235:T235)</f>
        <v>4217833.6</v>
      </c>
    </row>
    <row r="236" spans="1:21" ht="19.5" customHeight="1">
      <c r="A236" s="169">
        <v>450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86"/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86">
        <f aca="true" t="shared" si="29" ref="U237:U242">SUM(B237:T237)</f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86">
        <f t="shared" si="29"/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86">
        <f t="shared" si="29"/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86">
        <f t="shared" si="29"/>
        <v>0</v>
      </c>
    </row>
    <row r="241" spans="1:21" ht="19.5" customHeight="1">
      <c r="A241" s="166" t="s">
        <v>313</v>
      </c>
      <c r="B241" s="159">
        <f>SUM(B237:B240)</f>
        <v>0</v>
      </c>
      <c r="C241" s="159">
        <f aca="true" t="shared" si="30" ref="C241:T241">SUM(C237:C240)</f>
        <v>0</v>
      </c>
      <c r="D241" s="159">
        <f t="shared" si="30"/>
        <v>0</v>
      </c>
      <c r="E241" s="159">
        <f t="shared" si="30"/>
        <v>0</v>
      </c>
      <c r="F241" s="159">
        <f t="shared" si="30"/>
        <v>0</v>
      </c>
      <c r="G241" s="159">
        <f t="shared" si="30"/>
        <v>0</v>
      </c>
      <c r="H241" s="159">
        <f t="shared" si="30"/>
        <v>0</v>
      </c>
      <c r="I241" s="159">
        <f t="shared" si="30"/>
        <v>0</v>
      </c>
      <c r="J241" s="159">
        <f t="shared" si="30"/>
        <v>0</v>
      </c>
      <c r="K241" s="159">
        <f t="shared" si="30"/>
        <v>0</v>
      </c>
      <c r="L241" s="159">
        <f t="shared" si="30"/>
        <v>0</v>
      </c>
      <c r="M241" s="159">
        <f t="shared" si="30"/>
        <v>0</v>
      </c>
      <c r="N241" s="159">
        <f t="shared" si="30"/>
        <v>0</v>
      </c>
      <c r="O241" s="159">
        <f t="shared" si="30"/>
        <v>0</v>
      </c>
      <c r="P241" s="159">
        <f t="shared" si="30"/>
        <v>0</v>
      </c>
      <c r="Q241" s="159">
        <f t="shared" si="30"/>
        <v>0</v>
      </c>
      <c r="R241" s="159">
        <f t="shared" si="30"/>
        <v>0</v>
      </c>
      <c r="S241" s="159">
        <f t="shared" si="30"/>
        <v>0</v>
      </c>
      <c r="T241" s="159">
        <f t="shared" si="30"/>
        <v>0</v>
      </c>
      <c r="U241" s="186">
        <f t="shared" si="29"/>
        <v>0</v>
      </c>
    </row>
    <row r="242" spans="1:21" ht="19.5" customHeight="1">
      <c r="A242" s="166" t="s">
        <v>314</v>
      </c>
      <c r="B242" s="441">
        <f>B241+'ธ.ค.'!B242</f>
        <v>0</v>
      </c>
      <c r="C242" s="441">
        <f>C241+'ธ.ค.'!C242</f>
        <v>0</v>
      </c>
      <c r="D242" s="441">
        <f>D241+'ธ.ค.'!D242</f>
        <v>0</v>
      </c>
      <c r="E242" s="441">
        <f>E241+'ธ.ค.'!E242</f>
        <v>0</v>
      </c>
      <c r="F242" s="441">
        <f>F241+'ธ.ค.'!F242</f>
        <v>0</v>
      </c>
      <c r="G242" s="441">
        <f>G241+'ธ.ค.'!G242</f>
        <v>0</v>
      </c>
      <c r="H242" s="441">
        <f>H241+'ธ.ค.'!H242</f>
        <v>0</v>
      </c>
      <c r="I242" s="441">
        <f>I241+'ธ.ค.'!I242</f>
        <v>0</v>
      </c>
      <c r="J242" s="441">
        <f>J241+'ธ.ค.'!J242</f>
        <v>0</v>
      </c>
      <c r="K242" s="441">
        <f>K241+'ธ.ค.'!K242</f>
        <v>0</v>
      </c>
      <c r="L242" s="441">
        <f>L241+'ธ.ค.'!L242</f>
        <v>0</v>
      </c>
      <c r="M242" s="441">
        <f>M241+'ธ.ค.'!M242</f>
        <v>0</v>
      </c>
      <c r="N242" s="441">
        <f>N241+'ธ.ค.'!N242</f>
        <v>0</v>
      </c>
      <c r="O242" s="441">
        <f>O241+'ธ.ค.'!O242</f>
        <v>0</v>
      </c>
      <c r="P242" s="441">
        <f>P241+'ธ.ค.'!P242</f>
        <v>0</v>
      </c>
      <c r="Q242" s="441">
        <f>Q241+'ธ.ค.'!Q242</f>
        <v>0</v>
      </c>
      <c r="R242" s="441">
        <f>R241+'ธ.ค.'!R242</f>
        <v>0</v>
      </c>
      <c r="S242" s="441">
        <f>S241+'ธ.ค.'!S242</f>
        <v>0</v>
      </c>
      <c r="T242" s="441">
        <f>T241+'ธ.ค.'!T242</f>
        <v>0</v>
      </c>
      <c r="U242" s="437">
        <f t="shared" si="29"/>
        <v>0</v>
      </c>
    </row>
    <row r="243" spans="1:21" ht="19.5" customHeight="1">
      <c r="A243" s="169">
        <v>500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86"/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86">
        <f aca="true" t="shared" si="31" ref="U244:U250">SUM(B244:T244)</f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86">
        <f t="shared" si="31"/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86">
        <f t="shared" si="31"/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86">
        <f t="shared" si="31"/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86">
        <f t="shared" si="31"/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86">
        <f t="shared" si="31"/>
        <v>0</v>
      </c>
    </row>
    <row r="250" spans="1:21" ht="19.5" customHeight="1">
      <c r="A250" s="166" t="s">
        <v>313</v>
      </c>
      <c r="B250" s="159">
        <f>SUM(B244:B249)</f>
        <v>0</v>
      </c>
      <c r="C250" s="159">
        <f aca="true" t="shared" si="32" ref="C250:T250">SUM(C244:C249)</f>
        <v>0</v>
      </c>
      <c r="D250" s="159">
        <f t="shared" si="32"/>
        <v>0</v>
      </c>
      <c r="E250" s="159">
        <f t="shared" si="32"/>
        <v>0</v>
      </c>
      <c r="F250" s="159">
        <f t="shared" si="32"/>
        <v>0</v>
      </c>
      <c r="G250" s="159">
        <f t="shared" si="32"/>
        <v>0</v>
      </c>
      <c r="H250" s="159">
        <f t="shared" si="32"/>
        <v>0</v>
      </c>
      <c r="I250" s="159">
        <f t="shared" si="32"/>
        <v>0</v>
      </c>
      <c r="J250" s="159">
        <f t="shared" si="32"/>
        <v>0</v>
      </c>
      <c r="K250" s="159">
        <f t="shared" si="32"/>
        <v>0</v>
      </c>
      <c r="L250" s="159">
        <f t="shared" si="32"/>
        <v>0</v>
      </c>
      <c r="M250" s="159">
        <f t="shared" si="32"/>
        <v>0</v>
      </c>
      <c r="N250" s="159">
        <f t="shared" si="32"/>
        <v>0</v>
      </c>
      <c r="O250" s="159">
        <f t="shared" si="32"/>
        <v>0</v>
      </c>
      <c r="P250" s="159">
        <f t="shared" si="32"/>
        <v>0</v>
      </c>
      <c r="Q250" s="159">
        <f t="shared" si="32"/>
        <v>0</v>
      </c>
      <c r="R250" s="159">
        <f t="shared" si="32"/>
        <v>0</v>
      </c>
      <c r="S250" s="159">
        <f t="shared" si="32"/>
        <v>0</v>
      </c>
      <c r="T250" s="159">
        <f t="shared" si="32"/>
        <v>0</v>
      </c>
      <c r="U250" s="186">
        <f t="shared" si="31"/>
        <v>0</v>
      </c>
    </row>
    <row r="251" spans="1:21" ht="19.5" customHeight="1">
      <c r="A251" s="166" t="s">
        <v>314</v>
      </c>
      <c r="B251" s="441">
        <f>B250+'ธ.ค.'!B251</f>
        <v>0</v>
      </c>
      <c r="C251" s="441">
        <f>C250+'ธ.ค.'!C251</f>
        <v>0</v>
      </c>
      <c r="D251" s="441">
        <f>D250+'ธ.ค.'!D251</f>
        <v>0</v>
      </c>
      <c r="E251" s="441">
        <f>E250+'ธ.ค.'!E251</f>
        <v>0</v>
      </c>
      <c r="F251" s="441">
        <f>F250+'ธ.ค.'!F251</f>
        <v>0</v>
      </c>
      <c r="G251" s="441">
        <f>G250+'ธ.ค.'!G251</f>
        <v>0</v>
      </c>
      <c r="H251" s="441">
        <f>H250+'ธ.ค.'!H251</f>
        <v>0</v>
      </c>
      <c r="I251" s="441">
        <f>I250+'ธ.ค.'!I251</f>
        <v>0</v>
      </c>
      <c r="J251" s="441">
        <f>J250+'ธ.ค.'!J251</f>
        <v>0</v>
      </c>
      <c r="K251" s="441">
        <f>K250+'ธ.ค.'!K251</f>
        <v>0</v>
      </c>
      <c r="L251" s="441">
        <f>L250+'ธ.ค.'!L251</f>
        <v>0</v>
      </c>
      <c r="M251" s="441">
        <f>M250+'ธ.ค.'!M251</f>
        <v>0</v>
      </c>
      <c r="N251" s="441">
        <f>N250+'ธ.ค.'!N251</f>
        <v>0</v>
      </c>
      <c r="O251" s="441">
        <f>O250+'ธ.ค.'!O251</f>
        <v>0</v>
      </c>
      <c r="P251" s="441">
        <f>P250+'ธ.ค.'!P251</f>
        <v>0</v>
      </c>
      <c r="Q251" s="441">
        <f>Q250+'ธ.ค.'!Q251</f>
        <v>0</v>
      </c>
      <c r="R251" s="441">
        <f>R250+'ธ.ค.'!R251</f>
        <v>0</v>
      </c>
      <c r="S251" s="441">
        <f>S250+'ธ.ค.'!S251</f>
        <v>0</v>
      </c>
      <c r="T251" s="441">
        <f>T250+'ธ.ค.'!T251</f>
        <v>0</v>
      </c>
      <c r="U251" s="437">
        <f>SUM(B251:T251)</f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ประจำเดือนมกราคม  2557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86">
        <f aca="true" t="shared" si="33" ref="U261:U266">SUM(B261:T261)</f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86">
        <f t="shared" si="33"/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86">
        <f t="shared" si="33"/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86">
        <f t="shared" si="33"/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86">
        <f t="shared" si="33"/>
        <v>0</v>
      </c>
    </row>
    <row r="266" spans="1:21" ht="19.5" customHeight="1">
      <c r="A266" s="166" t="s">
        <v>313</v>
      </c>
      <c r="B266" s="159">
        <f>SUM(B261:B265)</f>
        <v>0</v>
      </c>
      <c r="C266" s="159">
        <f aca="true" t="shared" si="34" ref="C266:T266">SUM(C261:C265)</f>
        <v>0</v>
      </c>
      <c r="D266" s="159">
        <f t="shared" si="34"/>
        <v>0</v>
      </c>
      <c r="E266" s="159">
        <f t="shared" si="34"/>
        <v>0</v>
      </c>
      <c r="F266" s="159">
        <f t="shared" si="34"/>
        <v>0</v>
      </c>
      <c r="G266" s="159">
        <f t="shared" si="34"/>
        <v>0</v>
      </c>
      <c r="H266" s="159">
        <f t="shared" si="34"/>
        <v>0</v>
      </c>
      <c r="I266" s="159">
        <f t="shared" si="34"/>
        <v>0</v>
      </c>
      <c r="J266" s="159">
        <f t="shared" si="34"/>
        <v>0</v>
      </c>
      <c r="K266" s="159">
        <f t="shared" si="34"/>
        <v>0</v>
      </c>
      <c r="L266" s="159">
        <f t="shared" si="34"/>
        <v>0</v>
      </c>
      <c r="M266" s="159">
        <f t="shared" si="34"/>
        <v>0</v>
      </c>
      <c r="N266" s="159">
        <f t="shared" si="34"/>
        <v>0</v>
      </c>
      <c r="O266" s="159">
        <f t="shared" si="34"/>
        <v>0</v>
      </c>
      <c r="P266" s="159">
        <f t="shared" si="34"/>
        <v>0</v>
      </c>
      <c r="Q266" s="159">
        <f t="shared" si="34"/>
        <v>0</v>
      </c>
      <c r="R266" s="159">
        <f t="shared" si="34"/>
        <v>0</v>
      </c>
      <c r="S266" s="159">
        <f t="shared" si="34"/>
        <v>0</v>
      </c>
      <c r="T266" s="159">
        <f t="shared" si="34"/>
        <v>0</v>
      </c>
      <c r="U266" s="186">
        <f t="shared" si="33"/>
        <v>0</v>
      </c>
    </row>
    <row r="267" spans="1:22" ht="19.5" customHeight="1">
      <c r="A267" s="166" t="s">
        <v>314</v>
      </c>
      <c r="B267" s="441">
        <f>B266+'ธ.ค.'!B267</f>
        <v>0</v>
      </c>
      <c r="C267" s="441">
        <f>C266+'ธ.ค.'!C267</f>
        <v>0</v>
      </c>
      <c r="D267" s="441">
        <f>D266+'ธ.ค.'!D267</f>
        <v>0</v>
      </c>
      <c r="E267" s="441">
        <f>E266+'ธ.ค.'!E267</f>
        <v>0</v>
      </c>
      <c r="F267" s="441">
        <f>F266+'ธ.ค.'!F267</f>
        <v>0</v>
      </c>
      <c r="G267" s="441">
        <f>G266+'ธ.ค.'!G267</f>
        <v>0</v>
      </c>
      <c r="H267" s="441">
        <f>H266+'ธ.ค.'!H267</f>
        <v>0</v>
      </c>
      <c r="I267" s="441">
        <f>I266+'ธ.ค.'!I267</f>
        <v>0</v>
      </c>
      <c r="J267" s="441">
        <f>J266+'ธ.ค.'!J267</f>
        <v>0</v>
      </c>
      <c r="K267" s="441">
        <f>K266+'ธ.ค.'!K267</f>
        <v>0</v>
      </c>
      <c r="L267" s="441">
        <f>L266+'ธ.ค.'!L267</f>
        <v>0</v>
      </c>
      <c r="M267" s="441">
        <f>M266+'ธ.ค.'!M267</f>
        <v>0</v>
      </c>
      <c r="N267" s="441">
        <f>N266+'ธ.ค.'!N267</f>
        <v>0</v>
      </c>
      <c r="O267" s="441">
        <f>O266+'ธ.ค.'!O267</f>
        <v>0</v>
      </c>
      <c r="P267" s="441">
        <f>P266+'ธ.ค.'!P267</f>
        <v>0</v>
      </c>
      <c r="Q267" s="441">
        <f>Q266+'ธ.ค.'!Q267</f>
        <v>0</v>
      </c>
      <c r="R267" s="441">
        <f>R266+'ธ.ค.'!R267</f>
        <v>0</v>
      </c>
      <c r="S267" s="441">
        <f>S266+'ธ.ค.'!S267</f>
        <v>0</v>
      </c>
      <c r="T267" s="441">
        <f>T266+'ธ.ค.'!T267</f>
        <v>0</v>
      </c>
      <c r="U267" s="437">
        <f>SUM(B267:T267)</f>
        <v>0</v>
      </c>
      <c r="V267" s="442">
        <f>U267+U251+U242+U235+U222+U215+U194+U187+U170+U165+U160+U152</f>
        <v>5634654.06</v>
      </c>
    </row>
    <row r="268" ht="19.5" customHeight="1">
      <c r="V268" s="190">
        <f>V267+V129</f>
        <v>9415775.899999999</v>
      </c>
    </row>
  </sheetData>
  <sheetProtection/>
  <mergeCells count="81">
    <mergeCell ref="A256:U256"/>
    <mergeCell ref="A257:U257"/>
    <mergeCell ref="B258:C258"/>
    <mergeCell ref="E258:F258"/>
    <mergeCell ref="I258:K258"/>
    <mergeCell ref="M258:O258"/>
    <mergeCell ref="Q258:R258"/>
    <mergeCell ref="U258:U259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199:U199"/>
    <mergeCell ref="A200:U200"/>
    <mergeCell ref="B201:C201"/>
    <mergeCell ref="E201:F201"/>
    <mergeCell ref="I201:K201"/>
    <mergeCell ref="M201:O201"/>
    <mergeCell ref="Q201:R201"/>
    <mergeCell ref="U201:U202"/>
    <mergeCell ref="A171:U171"/>
    <mergeCell ref="A172:U172"/>
    <mergeCell ref="B173:C173"/>
    <mergeCell ref="E173:F173"/>
    <mergeCell ref="I173:K173"/>
    <mergeCell ref="M173:O173"/>
    <mergeCell ref="Q173:R173"/>
    <mergeCell ref="U173:U174"/>
    <mergeCell ref="Q132:R132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A86:U86"/>
    <mergeCell ref="A87:U87"/>
    <mergeCell ref="B88:C88"/>
    <mergeCell ref="E88:F88"/>
    <mergeCell ref="I88:K88"/>
    <mergeCell ref="M88:O88"/>
    <mergeCell ref="Q88:R88"/>
    <mergeCell ref="U88:U89"/>
    <mergeCell ref="A58:U58"/>
    <mergeCell ref="A59:U59"/>
    <mergeCell ref="B60:C60"/>
    <mergeCell ref="E60:F60"/>
    <mergeCell ref="I60:K60"/>
    <mergeCell ref="M60:O60"/>
    <mergeCell ref="Q60:R60"/>
    <mergeCell ref="U60:U61"/>
    <mergeCell ref="A30:U30"/>
    <mergeCell ref="A31:U31"/>
    <mergeCell ref="B32:C32"/>
    <mergeCell ref="E32:F32"/>
    <mergeCell ref="I32:K32"/>
    <mergeCell ref="M32:O32"/>
    <mergeCell ref="Q32:R32"/>
    <mergeCell ref="U32:U33"/>
    <mergeCell ref="A1:U1"/>
    <mergeCell ref="A2:U2"/>
    <mergeCell ref="B3:C3"/>
    <mergeCell ref="E3:F3"/>
    <mergeCell ref="I3:K3"/>
    <mergeCell ref="M3:O3"/>
    <mergeCell ref="Q3:R3"/>
    <mergeCell ref="U3:U4"/>
  </mergeCells>
  <printOptions/>
  <pageMargins left="0.27" right="0.17" top="0.37" bottom="0.18" header="0.21" footer="0.1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68"/>
  <sheetViews>
    <sheetView zoomScale="120" zoomScaleNormal="120" zoomScalePageLayoutView="0" workbookViewId="0" topLeftCell="A17">
      <selection activeCell="N267" sqref="N267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3" width="14.57421875" style="0" customWidth="1"/>
    <col min="24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450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6253</v>
      </c>
      <c r="U6" s="159">
        <f>T6</f>
        <v>6253</v>
      </c>
      <c r="V6" s="198" t="s">
        <v>232</v>
      </c>
      <c r="W6" s="442">
        <f>U11+U152</f>
        <v>59649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 s="443">
        <f>U19+U160</f>
        <v>1703406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 s="443">
        <f>U24+U165</f>
        <v>61300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 s="443">
        <f>U29+U170</f>
        <v>840745</v>
      </c>
    </row>
    <row r="10" spans="1:23" ht="18.75" customHeight="1">
      <c r="A10" s="159" t="s">
        <v>313</v>
      </c>
      <c r="B10" s="159">
        <f>SUM(B6:B9)</f>
        <v>0</v>
      </c>
      <c r="C10" s="159">
        <f aca="true" t="shared" si="0" ref="C10:U10">SUM(C6:C9)</f>
        <v>0</v>
      </c>
      <c r="D10" s="159">
        <f t="shared" si="0"/>
        <v>0</v>
      </c>
      <c r="E10" s="159">
        <f t="shared" si="0"/>
        <v>0</v>
      </c>
      <c r="F10" s="159">
        <f t="shared" si="0"/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 t="shared" si="0"/>
        <v>0</v>
      </c>
      <c r="P10" s="159">
        <f t="shared" si="0"/>
        <v>0</v>
      </c>
      <c r="Q10" s="159">
        <f t="shared" si="0"/>
        <v>0</v>
      </c>
      <c r="R10" s="159">
        <f t="shared" si="0"/>
        <v>0</v>
      </c>
      <c r="S10" s="159">
        <f t="shared" si="0"/>
        <v>0</v>
      </c>
      <c r="T10" s="159">
        <f t="shared" si="0"/>
        <v>6253</v>
      </c>
      <c r="U10" s="159">
        <f t="shared" si="0"/>
        <v>6253</v>
      </c>
      <c r="V10" s="198" t="s">
        <v>192</v>
      </c>
      <c r="W10" s="443">
        <f>U46+U187</f>
        <v>1259740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T10+'ม.ต.'!T11</f>
        <v>51149</v>
      </c>
      <c r="U11" s="199">
        <f>T11</f>
        <v>51149</v>
      </c>
      <c r="V11" s="198" t="s">
        <v>194</v>
      </c>
      <c r="W11" s="443">
        <f>U53+U194</f>
        <v>1108371.56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443">
        <f>U74+U215</f>
        <v>833436.16</v>
      </c>
    </row>
    <row r="13" spans="1:23" ht="18.75" customHeight="1">
      <c r="A13" s="159">
        <v>101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 aca="true" t="shared" si="1" ref="U13:U19">SUM(B13:T13)</f>
        <v>0</v>
      </c>
      <c r="V13" s="198" t="s">
        <v>198</v>
      </c>
      <c r="W13" s="443">
        <f>U81+U222</f>
        <v>63488.01</v>
      </c>
    </row>
    <row r="14" spans="1:23" ht="18.75" customHeight="1">
      <c r="A14" s="159">
        <v>102</v>
      </c>
      <c r="B14" s="159">
        <v>127560</v>
      </c>
      <c r="C14" s="159">
        <v>29610</v>
      </c>
      <c r="D14" s="159">
        <v>0</v>
      </c>
      <c r="E14" s="159">
        <v>29190</v>
      </c>
      <c r="F14" s="159">
        <v>0</v>
      </c>
      <c r="G14" s="159">
        <v>0</v>
      </c>
      <c r="H14" s="159">
        <v>0</v>
      </c>
      <c r="I14" s="159">
        <v>32280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 t="shared" si="1"/>
        <v>218640</v>
      </c>
      <c r="V14" s="198" t="s">
        <v>200</v>
      </c>
      <c r="W14" s="443">
        <f>U94+U235</f>
        <v>4217833.6</v>
      </c>
    </row>
    <row r="15" spans="1:23" ht="18.75" customHeight="1">
      <c r="A15" s="159">
        <v>103</v>
      </c>
      <c r="B15" s="159">
        <v>19055</v>
      </c>
      <c r="C15" s="159">
        <v>0</v>
      </c>
      <c r="D15" s="159">
        <v>0</v>
      </c>
      <c r="E15" s="159">
        <v>1840</v>
      </c>
      <c r="F15" s="159">
        <v>0</v>
      </c>
      <c r="G15" s="159">
        <v>0</v>
      </c>
      <c r="H15" s="159">
        <v>0</v>
      </c>
      <c r="I15" s="159">
        <v>3500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 t="shared" si="1"/>
        <v>24395</v>
      </c>
      <c r="V15" s="198" t="s">
        <v>202</v>
      </c>
      <c r="W15" s="443">
        <f>U101+U242</f>
        <v>25990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 t="shared" si="1"/>
        <v>0</v>
      </c>
      <c r="V16" s="198" t="s">
        <v>204</v>
      </c>
      <c r="W16" s="443">
        <f>U110+U251</f>
        <v>0</v>
      </c>
    </row>
    <row r="17" spans="1:23" ht="18.75" customHeight="1">
      <c r="A17" s="159">
        <v>106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 t="shared" si="1"/>
        <v>0</v>
      </c>
      <c r="V17" s="198" t="s">
        <v>206</v>
      </c>
      <c r="W17" s="443">
        <f>U127+U267</f>
        <v>0</v>
      </c>
    </row>
    <row r="18" spans="1:23" ht="18.75" customHeight="1">
      <c r="A18" s="159" t="s">
        <v>313</v>
      </c>
      <c r="B18" s="159">
        <f>SUM(B13:B17)</f>
        <v>146615</v>
      </c>
      <c r="C18" s="159">
        <f>SUM(C13:C17)</f>
        <v>29610</v>
      </c>
      <c r="D18" s="159">
        <v>0</v>
      </c>
      <c r="E18" s="159">
        <f>SUM(E13:E17)</f>
        <v>31030</v>
      </c>
      <c r="F18" s="159">
        <v>0</v>
      </c>
      <c r="G18" s="159">
        <v>0</v>
      </c>
      <c r="H18" s="159">
        <v>0</v>
      </c>
      <c r="I18" s="159">
        <f>SUM(I13:I17)</f>
        <v>35780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 t="shared" si="1"/>
        <v>243035</v>
      </c>
      <c r="W18" s="443">
        <f>SUM(W6:W17)</f>
        <v>10173959.33</v>
      </c>
    </row>
    <row r="19" spans="1:21" ht="18.75" customHeight="1">
      <c r="A19" s="159" t="s">
        <v>314</v>
      </c>
      <c r="B19" s="451">
        <f>B18+'ม.ต.'!B19</f>
        <v>1102811</v>
      </c>
      <c r="C19" s="451">
        <f>C18+'ม.ต.'!C19</f>
        <v>187377</v>
      </c>
      <c r="D19" s="451">
        <f>D18+'ม.ต.'!D19</f>
        <v>0</v>
      </c>
      <c r="E19" s="451">
        <f>E18+'ม.ต.'!E19</f>
        <v>205070</v>
      </c>
      <c r="F19" s="451">
        <f>F18+'ม.ต.'!F19</f>
        <v>0</v>
      </c>
      <c r="G19" s="451">
        <f>G18+'ม.ต.'!G19</f>
        <v>0</v>
      </c>
      <c r="H19" s="451">
        <f>H18+'ม.ต.'!H19</f>
        <v>0</v>
      </c>
      <c r="I19" s="451">
        <f>I18+'ม.ต.'!I19</f>
        <v>208148</v>
      </c>
      <c r="J19" s="451">
        <f>J18+'ม.ต.'!J19</f>
        <v>0</v>
      </c>
      <c r="K19" s="451">
        <f>K18+'ม.ต.'!K19</f>
        <v>0</v>
      </c>
      <c r="L19" s="451">
        <f>L18+'ม.ต.'!L19</f>
        <v>0</v>
      </c>
      <c r="M19" s="451">
        <f>M18+'ม.ต.'!M19</f>
        <v>0</v>
      </c>
      <c r="N19" s="451">
        <f>N18+'ม.ต.'!N19</f>
        <v>0</v>
      </c>
      <c r="O19" s="451">
        <f>O18+'ม.ต.'!O19</f>
        <v>0</v>
      </c>
      <c r="P19" s="451">
        <f>P18+'ม.ต.'!P19</f>
        <v>0</v>
      </c>
      <c r="Q19" s="451">
        <f>Q18+'ม.ต.'!Q19</f>
        <v>0</v>
      </c>
      <c r="R19" s="451">
        <f>R18+'ม.ต.'!R19</f>
        <v>0</v>
      </c>
      <c r="S19" s="451">
        <f>S18+'ม.ต.'!S19</f>
        <v>0</v>
      </c>
      <c r="T19" s="451">
        <f>T18+'ม.ต.'!T19</f>
        <v>0</v>
      </c>
      <c r="U19" s="452">
        <f t="shared" si="1"/>
        <v>1703406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10760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SUM(B21:T21)</f>
        <v>10760</v>
      </c>
    </row>
    <row r="22" spans="1:21" ht="18.75" customHeight="1">
      <c r="A22" s="159">
        <v>122</v>
      </c>
      <c r="B22" s="159">
        <v>0</v>
      </c>
      <c r="C22" s="159">
        <v>1500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SUM(B22:T22)</f>
        <v>1500</v>
      </c>
    </row>
    <row r="23" spans="1:21" ht="18.75" customHeight="1">
      <c r="A23" s="159" t="s">
        <v>313</v>
      </c>
      <c r="B23" s="159">
        <f>SUM(B21:B22)</f>
        <v>0</v>
      </c>
      <c r="C23" s="159">
        <f>SUM(C21:C22)</f>
        <v>12260</v>
      </c>
      <c r="D23" s="159">
        <f aca="true" t="shared" si="2" ref="D23:T23">SUM(D21:D22)</f>
        <v>0</v>
      </c>
      <c r="E23" s="159">
        <f t="shared" si="2"/>
        <v>0</v>
      </c>
      <c r="F23" s="159">
        <f t="shared" si="2"/>
        <v>0</v>
      </c>
      <c r="G23" s="159">
        <f t="shared" si="2"/>
        <v>0</v>
      </c>
      <c r="H23" s="159">
        <f t="shared" si="2"/>
        <v>0</v>
      </c>
      <c r="I23" s="159">
        <f t="shared" si="2"/>
        <v>0</v>
      </c>
      <c r="J23" s="159">
        <f t="shared" si="2"/>
        <v>0</v>
      </c>
      <c r="K23" s="159">
        <f t="shared" si="2"/>
        <v>0</v>
      </c>
      <c r="L23" s="159">
        <f t="shared" si="2"/>
        <v>0</v>
      </c>
      <c r="M23" s="159">
        <f t="shared" si="2"/>
        <v>0</v>
      </c>
      <c r="N23" s="159">
        <f t="shared" si="2"/>
        <v>0</v>
      </c>
      <c r="O23" s="159">
        <f t="shared" si="2"/>
        <v>0</v>
      </c>
      <c r="P23" s="159">
        <f t="shared" si="2"/>
        <v>0</v>
      </c>
      <c r="Q23" s="159">
        <f t="shared" si="2"/>
        <v>0</v>
      </c>
      <c r="R23" s="159">
        <f t="shared" si="2"/>
        <v>0</v>
      </c>
      <c r="S23" s="159">
        <f t="shared" si="2"/>
        <v>0</v>
      </c>
      <c r="T23" s="159">
        <f t="shared" si="2"/>
        <v>0</v>
      </c>
      <c r="U23" s="159">
        <f>SUM(B23:T23)</f>
        <v>12260</v>
      </c>
    </row>
    <row r="24" spans="1:21" ht="18.75" customHeight="1">
      <c r="A24" s="159" t="s">
        <v>314</v>
      </c>
      <c r="B24" s="451">
        <f>B23+'ม.ต.'!B24</f>
        <v>0</v>
      </c>
      <c r="C24" s="451">
        <f>C23+'ม.ต.'!C24</f>
        <v>61300</v>
      </c>
      <c r="D24" s="451">
        <f>D23+'ม.ต.'!D24</f>
        <v>0</v>
      </c>
      <c r="E24" s="451">
        <f>E23+'ม.ต.'!E24</f>
        <v>0</v>
      </c>
      <c r="F24" s="451">
        <f>F23+'ม.ต.'!F24</f>
        <v>0</v>
      </c>
      <c r="G24" s="451">
        <f>G23+'ม.ต.'!G24</f>
        <v>0</v>
      </c>
      <c r="H24" s="451">
        <f>H23+'ม.ต.'!H24</f>
        <v>0</v>
      </c>
      <c r="I24" s="451">
        <f>I23+'ม.ต.'!I24</f>
        <v>0</v>
      </c>
      <c r="J24" s="451">
        <f>J23+'ม.ต.'!J24</f>
        <v>0</v>
      </c>
      <c r="K24" s="451">
        <f>K23+'ม.ต.'!K24</f>
        <v>0</v>
      </c>
      <c r="L24" s="451">
        <f>L23+'ม.ต.'!L24</f>
        <v>0</v>
      </c>
      <c r="M24" s="451">
        <f>M23+'ม.ต.'!M24</f>
        <v>0</v>
      </c>
      <c r="N24" s="451">
        <f>N23+'ม.ต.'!N24</f>
        <v>0</v>
      </c>
      <c r="O24" s="451">
        <f>O23+'ม.ต.'!O24</f>
        <v>0</v>
      </c>
      <c r="P24" s="451">
        <f>P23+'ม.ต.'!P24</f>
        <v>0</v>
      </c>
      <c r="Q24" s="451">
        <f>Q23+'ม.ต.'!Q24</f>
        <v>0</v>
      </c>
      <c r="R24" s="451">
        <f>R23+'ม.ต.'!R24</f>
        <v>0</v>
      </c>
      <c r="S24" s="451">
        <f>S23+'ม.ต.'!S24</f>
        <v>0</v>
      </c>
      <c r="T24" s="451">
        <f>T23+'ม.ต.'!T24</f>
        <v>0</v>
      </c>
      <c r="U24" s="199">
        <f>SUM(B24:T24)</f>
        <v>61300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49690</v>
      </c>
      <c r="C26" s="159">
        <v>6270</v>
      </c>
      <c r="D26" s="159">
        <v>0</v>
      </c>
      <c r="E26" s="159">
        <v>9140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76710</v>
      </c>
    </row>
    <row r="27" spans="1:21" ht="18.75" customHeight="1">
      <c r="A27" s="159">
        <v>132</v>
      </c>
      <c r="B27" s="159">
        <v>23829</v>
      </c>
      <c r="C27" s="159">
        <v>2730</v>
      </c>
      <c r="D27" s="159">
        <v>0</v>
      </c>
      <c r="E27" s="159">
        <v>15290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48239</v>
      </c>
    </row>
    <row r="28" spans="1:21" ht="18.75" customHeight="1">
      <c r="A28" s="159" t="s">
        <v>313</v>
      </c>
      <c r="B28" s="159">
        <f>SUM(B26:B27)</f>
        <v>73519</v>
      </c>
      <c r="C28" s="159">
        <f>SUM(C26:C27)</f>
        <v>9000</v>
      </c>
      <c r="D28" s="159">
        <v>0</v>
      </c>
      <c r="E28" s="159">
        <f>SUM(E26:E27)</f>
        <v>24430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124949</v>
      </c>
    </row>
    <row r="29" spans="1:21" ht="18.75" customHeight="1">
      <c r="A29" s="159" t="s">
        <v>314</v>
      </c>
      <c r="B29" s="451">
        <f>B28+'ม.ต.'!B29</f>
        <v>367595</v>
      </c>
      <c r="C29" s="451">
        <f>C28+'ม.ต.'!C29</f>
        <v>45000</v>
      </c>
      <c r="D29" s="451">
        <f>D28+'ม.ต.'!D29</f>
        <v>0</v>
      </c>
      <c r="E29" s="451">
        <f>E28+'ม.ต.'!E29</f>
        <v>338150</v>
      </c>
      <c r="F29" s="451">
        <f>F28+'ม.ต.'!F29</f>
        <v>0</v>
      </c>
      <c r="G29" s="451">
        <f>G28+'ม.ต.'!G29</f>
        <v>0</v>
      </c>
      <c r="H29" s="451">
        <f>H28+'ม.ต.'!H29</f>
        <v>0</v>
      </c>
      <c r="I29" s="451">
        <f>I28+'ม.ต.'!I29</f>
        <v>45000</v>
      </c>
      <c r="J29" s="451">
        <f>J28+'ม.ต.'!J29</f>
        <v>0</v>
      </c>
      <c r="K29" s="451">
        <f>K28+'ม.ต.'!K29</f>
        <v>0</v>
      </c>
      <c r="L29" s="451">
        <f>L28+'ม.ต.'!L29</f>
        <v>0</v>
      </c>
      <c r="M29" s="451">
        <f>M28+'ม.ต.'!M29</f>
        <v>0</v>
      </c>
      <c r="N29" s="451">
        <f>N28+'ม.ต.'!N29</f>
        <v>0</v>
      </c>
      <c r="O29" s="451">
        <f>O28+'ม.ต.'!O29</f>
        <v>0</v>
      </c>
      <c r="P29" s="451">
        <f>P28+'ม.ต.'!P29</f>
        <v>0</v>
      </c>
      <c r="Q29" s="451">
        <f>Q28+'ม.ต.'!Q29</f>
        <v>45000</v>
      </c>
      <c r="R29" s="451">
        <f>R28+'ม.ต.'!R29</f>
        <v>0</v>
      </c>
      <c r="S29" s="451">
        <f>S28+'ม.ต.'!S29</f>
        <v>0</v>
      </c>
      <c r="T29" s="451">
        <f>T28+'ม.ต.'!T29</f>
        <v>0</v>
      </c>
      <c r="U29" s="199">
        <f>SUM(B29:T29)</f>
        <v>840745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กุมภาพันธ์  2557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447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3" ref="U35:U45">SUM(B35:T35)</f>
        <v>229200</v>
      </c>
    </row>
    <row r="36" spans="1:21" ht="19.5" customHeight="1">
      <c r="A36" s="165">
        <v>203</v>
      </c>
      <c r="B36" s="159">
        <v>0</v>
      </c>
      <c r="C36" s="159">
        <v>0</v>
      </c>
      <c r="D36" s="159">
        <v>0</v>
      </c>
      <c r="E36" s="159">
        <v>2050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3"/>
        <v>2050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3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3"/>
        <v>0</v>
      </c>
    </row>
    <row r="39" spans="1:21" ht="19.5" customHeight="1">
      <c r="A39" s="166">
        <v>206</v>
      </c>
      <c r="B39" s="159">
        <v>10850</v>
      </c>
      <c r="C39" s="159">
        <v>1500</v>
      </c>
      <c r="D39" s="159">
        <v>0</v>
      </c>
      <c r="E39" s="159">
        <v>2000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3"/>
        <v>14350</v>
      </c>
    </row>
    <row r="40" spans="1:21" ht="19.5" customHeight="1">
      <c r="A40" s="166">
        <v>207</v>
      </c>
      <c r="B40" s="167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3"/>
        <v>0</v>
      </c>
    </row>
    <row r="41" spans="1:21" ht="19.5" customHeight="1">
      <c r="A41" s="166">
        <v>208</v>
      </c>
      <c r="B41" s="167">
        <v>4480</v>
      </c>
      <c r="C41" s="159">
        <v>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3"/>
        <v>4480</v>
      </c>
    </row>
    <row r="42" spans="1:21" ht="19.5" customHeight="1">
      <c r="A42" s="166">
        <v>209</v>
      </c>
      <c r="B42" s="159"/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3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3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3"/>
        <v>0</v>
      </c>
    </row>
    <row r="45" spans="1:21" ht="19.5" customHeight="1">
      <c r="A45" s="166" t="s">
        <v>313</v>
      </c>
      <c r="B45" s="159">
        <f aca="true" t="shared" si="4" ref="B45:T45">SUM(B35:B44)</f>
        <v>244530</v>
      </c>
      <c r="C45" s="159">
        <f t="shared" si="4"/>
        <v>1500</v>
      </c>
      <c r="D45" s="159">
        <f t="shared" si="4"/>
        <v>0</v>
      </c>
      <c r="E45" s="159">
        <f t="shared" si="4"/>
        <v>4050</v>
      </c>
      <c r="F45" s="159">
        <f t="shared" si="4"/>
        <v>0</v>
      </c>
      <c r="G45" s="159">
        <f t="shared" si="4"/>
        <v>0</v>
      </c>
      <c r="H45" s="159">
        <f t="shared" si="4"/>
        <v>0</v>
      </c>
      <c r="I45" s="159">
        <f t="shared" si="4"/>
        <v>0</v>
      </c>
      <c r="J45" s="159">
        <f t="shared" si="4"/>
        <v>0</v>
      </c>
      <c r="K45" s="159">
        <f t="shared" si="4"/>
        <v>0</v>
      </c>
      <c r="L45" s="159">
        <f t="shared" si="4"/>
        <v>0</v>
      </c>
      <c r="M45" s="159">
        <f t="shared" si="4"/>
        <v>0</v>
      </c>
      <c r="N45" s="159">
        <f t="shared" si="4"/>
        <v>0</v>
      </c>
      <c r="O45" s="159">
        <f t="shared" si="4"/>
        <v>0</v>
      </c>
      <c r="P45" s="159">
        <f t="shared" si="4"/>
        <v>0</v>
      </c>
      <c r="Q45" s="159">
        <f t="shared" si="4"/>
        <v>0</v>
      </c>
      <c r="R45" s="159">
        <f t="shared" si="4"/>
        <v>0</v>
      </c>
      <c r="S45" s="159">
        <f t="shared" si="4"/>
        <v>0</v>
      </c>
      <c r="T45" s="159">
        <f t="shared" si="4"/>
        <v>0</v>
      </c>
      <c r="U45" s="159">
        <f t="shared" si="3"/>
        <v>250080</v>
      </c>
    </row>
    <row r="46" spans="1:21" ht="19.5" customHeight="1">
      <c r="A46" s="166" t="s">
        <v>315</v>
      </c>
      <c r="B46" s="451">
        <f>B45+'ม.ต.'!B46</f>
        <v>1227050</v>
      </c>
      <c r="C46" s="451">
        <f>C45+'ม.ต.'!C46</f>
        <v>9740</v>
      </c>
      <c r="D46" s="451">
        <f>D45+'ม.ต.'!D46</f>
        <v>0</v>
      </c>
      <c r="E46" s="451">
        <f>E45+'ม.ต.'!E46</f>
        <v>10850</v>
      </c>
      <c r="F46" s="451">
        <f>F45+'ม.ต.'!F46</f>
        <v>0</v>
      </c>
      <c r="G46" s="451">
        <f>G45+'ม.ต.'!G46</f>
        <v>0</v>
      </c>
      <c r="H46" s="451">
        <f>H45+'ม.ต.'!H46</f>
        <v>0</v>
      </c>
      <c r="I46" s="451">
        <f>I45+'ม.ต.'!I46</f>
        <v>12100</v>
      </c>
      <c r="J46" s="451">
        <f>J45+'ม.ต.'!J46</f>
        <v>0</v>
      </c>
      <c r="K46" s="451">
        <f>K45+'ม.ต.'!K46</f>
        <v>0</v>
      </c>
      <c r="L46" s="451">
        <f>L45+'ม.ต.'!L46</f>
        <v>0</v>
      </c>
      <c r="M46" s="451">
        <f>M45+'ม.ต.'!M46</f>
        <v>0</v>
      </c>
      <c r="N46" s="451">
        <f>N45+'ม.ต.'!N46</f>
        <v>0</v>
      </c>
      <c r="O46" s="451">
        <f>O45+'ม.ต.'!O46</f>
        <v>0</v>
      </c>
      <c r="P46" s="451">
        <f>P45+'ม.ต.'!P46</f>
        <v>0</v>
      </c>
      <c r="Q46" s="451">
        <f>Q45+'ม.ต.'!Q46</f>
        <v>0</v>
      </c>
      <c r="R46" s="451">
        <f>R45+'ม.ต.'!R46</f>
        <v>0</v>
      </c>
      <c r="S46" s="451">
        <f>S45+'ม.ต.'!S46</f>
        <v>0</v>
      </c>
      <c r="T46" s="451">
        <f>T45+'ม.ต.'!T46</f>
        <v>0</v>
      </c>
      <c r="U46" s="199">
        <f>SUM(B46:T46)</f>
        <v>1259740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17010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59">
        <v>0</v>
      </c>
      <c r="T48" s="170">
        <v>0</v>
      </c>
      <c r="U48" s="186">
        <f aca="true" t="shared" si="5" ref="U48:U53">SUM(B48:T48)</f>
        <v>17010</v>
      </c>
    </row>
    <row r="49" spans="1:21" ht="19.5" customHeight="1">
      <c r="A49" s="166">
        <v>252</v>
      </c>
      <c r="B49" s="172">
        <v>14243.76</v>
      </c>
      <c r="C49" s="173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59">
        <v>0</v>
      </c>
      <c r="T49" s="170">
        <v>0</v>
      </c>
      <c r="U49" s="186">
        <f t="shared" si="5"/>
        <v>14243.76</v>
      </c>
    </row>
    <row r="50" spans="1:21" ht="19.5" customHeight="1">
      <c r="A50" s="166">
        <v>253</v>
      </c>
      <c r="B50" s="170">
        <v>470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59">
        <v>0</v>
      </c>
      <c r="T50" s="170">
        <v>0</v>
      </c>
      <c r="U50" s="186">
        <f t="shared" si="5"/>
        <v>470</v>
      </c>
    </row>
    <row r="51" spans="1:21" ht="19.5" customHeight="1">
      <c r="A51" s="166">
        <v>254</v>
      </c>
      <c r="B51" s="172">
        <v>30300</v>
      </c>
      <c r="C51" s="170">
        <v>0</v>
      </c>
      <c r="D51" s="170">
        <v>0</v>
      </c>
      <c r="E51" s="171">
        <v>0</v>
      </c>
      <c r="F51" s="447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59">
        <v>0</v>
      </c>
      <c r="T51" s="170">
        <v>0</v>
      </c>
      <c r="U51" s="186">
        <f t="shared" si="5"/>
        <v>30300</v>
      </c>
    </row>
    <row r="52" spans="1:21" ht="19.5" customHeight="1">
      <c r="A52" s="166" t="s">
        <v>313</v>
      </c>
      <c r="B52" s="438">
        <f>SUM(B48:B51)</f>
        <v>62023.76</v>
      </c>
      <c r="C52" s="438">
        <f aca="true" t="shared" si="6" ref="C52:T52">SUM(C48:C51)</f>
        <v>0</v>
      </c>
      <c r="D52" s="439">
        <f>SUM(D48:D51)</f>
        <v>0</v>
      </c>
      <c r="E52" s="449">
        <f t="shared" si="6"/>
        <v>0</v>
      </c>
      <c r="F52" s="448">
        <f t="shared" si="6"/>
        <v>0</v>
      </c>
      <c r="G52" s="438">
        <f t="shared" si="6"/>
        <v>0</v>
      </c>
      <c r="H52" s="438">
        <f t="shared" si="6"/>
        <v>0</v>
      </c>
      <c r="I52" s="438">
        <f t="shared" si="6"/>
        <v>0</v>
      </c>
      <c r="J52" s="438">
        <f t="shared" si="6"/>
        <v>0</v>
      </c>
      <c r="K52" s="438">
        <f t="shared" si="6"/>
        <v>0</v>
      </c>
      <c r="L52" s="438">
        <f t="shared" si="6"/>
        <v>0</v>
      </c>
      <c r="M52" s="449">
        <f t="shared" si="6"/>
        <v>0</v>
      </c>
      <c r="N52" s="439">
        <f t="shared" si="6"/>
        <v>0</v>
      </c>
      <c r="O52" s="438">
        <f t="shared" si="6"/>
        <v>0</v>
      </c>
      <c r="P52" s="438">
        <f t="shared" si="6"/>
        <v>0</v>
      </c>
      <c r="Q52" s="438">
        <f t="shared" si="6"/>
        <v>0</v>
      </c>
      <c r="R52" s="438">
        <f t="shared" si="6"/>
        <v>0</v>
      </c>
      <c r="S52" s="438">
        <f t="shared" si="6"/>
        <v>0</v>
      </c>
      <c r="T52" s="438">
        <f t="shared" si="6"/>
        <v>0</v>
      </c>
      <c r="U52" s="186">
        <f t="shared" si="5"/>
        <v>62023.76</v>
      </c>
    </row>
    <row r="53" spans="1:21" ht="19.5" customHeight="1">
      <c r="A53" s="166" t="s">
        <v>314</v>
      </c>
      <c r="B53" s="451">
        <f>B52+'ม.ต.'!B53</f>
        <v>165933.76</v>
      </c>
      <c r="C53" s="451">
        <f>C52+'ม.ต.'!C53</f>
        <v>0</v>
      </c>
      <c r="D53" s="451">
        <f>D52+'ม.ต.'!D53</f>
        <v>25524</v>
      </c>
      <c r="E53" s="451">
        <f>E52+'ม.ต.'!E53</f>
        <v>20238</v>
      </c>
      <c r="F53" s="451">
        <f>F52+'ม.ต.'!F53</f>
        <v>37000</v>
      </c>
      <c r="G53" s="451">
        <f>G52+'ม.ต.'!G53</f>
        <v>0</v>
      </c>
      <c r="H53" s="451">
        <f>H52+'ม.ต.'!H53</f>
        <v>0</v>
      </c>
      <c r="I53" s="451">
        <f>I52+'ม.ต.'!I53</f>
        <v>0</v>
      </c>
      <c r="J53" s="451">
        <f>J52+'ม.ต.'!J53</f>
        <v>0</v>
      </c>
      <c r="K53" s="451">
        <f>K52+'ม.ต.'!K53</f>
        <v>0</v>
      </c>
      <c r="L53" s="451">
        <f>L52+'ม.ต.'!L53</f>
        <v>0</v>
      </c>
      <c r="M53" s="451">
        <f>M52+'ม.ต.'!M53</f>
        <v>13200</v>
      </c>
      <c r="N53" s="451">
        <f>N52+'ม.ต.'!N53</f>
        <v>117700</v>
      </c>
      <c r="O53" s="451">
        <f>O52+'ม.ต.'!O53</f>
        <v>0</v>
      </c>
      <c r="P53" s="451">
        <f>P52+'ม.ต.'!P53</f>
        <v>0</v>
      </c>
      <c r="Q53" s="451">
        <f>Q52+'ม.ต.'!Q53</f>
        <v>0</v>
      </c>
      <c r="R53" s="451">
        <f>R52+'ม.ต.'!R53</f>
        <v>0</v>
      </c>
      <c r="S53" s="451">
        <f>S52+'ม.ต.'!S53</f>
        <v>0</v>
      </c>
      <c r="T53" s="451">
        <f>T52+'ม.ต.'!T53</f>
        <v>0</v>
      </c>
      <c r="U53" s="436">
        <f t="shared" si="5"/>
        <v>379595.76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กุมภาพันธ์  2557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10078</v>
      </c>
      <c r="C63" s="180">
        <v>4833.05</v>
      </c>
      <c r="D63" s="159">
        <v>0</v>
      </c>
      <c r="E63" s="183">
        <v>0</v>
      </c>
      <c r="F63" s="159">
        <v>0</v>
      </c>
      <c r="G63" s="159">
        <v>0</v>
      </c>
      <c r="H63" s="159">
        <v>0</v>
      </c>
      <c r="I63" s="170">
        <v>13088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6">
        <f aca="true" t="shared" si="7" ref="U63:U73">SUM(B63:T63)</f>
        <v>27999.05</v>
      </c>
    </row>
    <row r="64" spans="1:21" ht="19.5" customHeight="1">
      <c r="A64" s="165">
        <v>272</v>
      </c>
      <c r="B64" s="167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6">
        <f t="shared" si="7"/>
        <v>0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6">
        <f t="shared" si="7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6">
        <f t="shared" si="7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6">
        <f t="shared" si="7"/>
        <v>0</v>
      </c>
    </row>
    <row r="68" spans="1:21" ht="19.5" customHeight="1">
      <c r="A68" s="166">
        <v>276</v>
      </c>
      <c r="B68" s="167">
        <v>12515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6">
        <f t="shared" si="7"/>
        <v>12515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6">
        <f t="shared" si="7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6">
        <f t="shared" si="7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6">
        <f t="shared" si="7"/>
        <v>0</v>
      </c>
    </row>
    <row r="72" spans="1:21" ht="19.5" customHeight="1">
      <c r="A72" s="166">
        <v>282</v>
      </c>
      <c r="B72" s="167">
        <v>0</v>
      </c>
      <c r="C72" s="170">
        <v>1960</v>
      </c>
      <c r="D72" s="159">
        <v>0</v>
      </c>
      <c r="E72" s="170">
        <v>0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6">
        <f t="shared" si="7"/>
        <v>1960</v>
      </c>
    </row>
    <row r="73" spans="1:21" ht="19.5" customHeight="1">
      <c r="A73" s="166" t="s">
        <v>313</v>
      </c>
      <c r="B73" s="167">
        <f>SUM(B63:B72)</f>
        <v>22593</v>
      </c>
      <c r="C73" s="182">
        <f aca="true" t="shared" si="8" ref="C73:T73">SUM(C63:C72)</f>
        <v>6793.05</v>
      </c>
      <c r="D73" s="167">
        <f t="shared" si="8"/>
        <v>0</v>
      </c>
      <c r="E73" s="171">
        <f t="shared" si="8"/>
        <v>0</v>
      </c>
      <c r="F73" s="167">
        <f t="shared" si="8"/>
        <v>0</v>
      </c>
      <c r="G73" s="167">
        <f t="shared" si="8"/>
        <v>0</v>
      </c>
      <c r="H73" s="167">
        <f t="shared" si="8"/>
        <v>0</v>
      </c>
      <c r="I73" s="170">
        <f t="shared" si="8"/>
        <v>13088</v>
      </c>
      <c r="J73" s="167">
        <f t="shared" si="8"/>
        <v>0</v>
      </c>
      <c r="K73" s="167">
        <f t="shared" si="8"/>
        <v>0</v>
      </c>
      <c r="L73" s="167">
        <f t="shared" si="8"/>
        <v>0</v>
      </c>
      <c r="M73" s="167">
        <f t="shared" si="8"/>
        <v>0</v>
      </c>
      <c r="N73" s="167">
        <f t="shared" si="8"/>
        <v>0</v>
      </c>
      <c r="O73" s="167">
        <f t="shared" si="8"/>
        <v>0</v>
      </c>
      <c r="P73" s="167">
        <f t="shared" si="8"/>
        <v>0</v>
      </c>
      <c r="Q73" s="167">
        <f t="shared" si="8"/>
        <v>0</v>
      </c>
      <c r="R73" s="167">
        <f t="shared" si="8"/>
        <v>0</v>
      </c>
      <c r="S73" s="167">
        <f t="shared" si="8"/>
        <v>0</v>
      </c>
      <c r="T73" s="167">
        <f t="shared" si="8"/>
        <v>0</v>
      </c>
      <c r="U73" s="186">
        <f t="shared" si="7"/>
        <v>42474.05</v>
      </c>
    </row>
    <row r="74" spans="1:21" ht="19.5" customHeight="1">
      <c r="A74" s="166" t="s">
        <v>315</v>
      </c>
      <c r="B74" s="451">
        <f>B73+'ม.ต.'!B74</f>
        <v>83734.9</v>
      </c>
      <c r="C74" s="451">
        <f>C73+'ม.ต.'!C74</f>
        <v>20512.6</v>
      </c>
      <c r="D74" s="451">
        <f>D73+'ม.ต.'!D74</f>
        <v>0</v>
      </c>
      <c r="E74" s="451">
        <f>E73+'ม.ต.'!E74</f>
        <v>33848</v>
      </c>
      <c r="F74" s="451">
        <f>F73+'ม.ต.'!F74</f>
        <v>0</v>
      </c>
      <c r="G74" s="451">
        <f>G73+'ม.ต.'!G74</f>
        <v>0</v>
      </c>
      <c r="H74" s="451">
        <f>H73+'ม.ต.'!H74</f>
        <v>0</v>
      </c>
      <c r="I74" s="451">
        <f>I73+'ม.ต.'!I74</f>
        <v>13088</v>
      </c>
      <c r="J74" s="451">
        <f>J73+'ม.ต.'!J74</f>
        <v>0</v>
      </c>
      <c r="K74" s="451">
        <f>K73+'ม.ต.'!K74</f>
        <v>0</v>
      </c>
      <c r="L74" s="451">
        <f>L73+'ม.ต.'!L74</f>
        <v>0</v>
      </c>
      <c r="M74" s="451">
        <f>M73+'ม.ต.'!M74</f>
        <v>0</v>
      </c>
      <c r="N74" s="451">
        <f>N73+'ม.ต.'!N74</f>
        <v>0</v>
      </c>
      <c r="O74" s="451">
        <f>O73+'ม.ต.'!O74</f>
        <v>0</v>
      </c>
      <c r="P74" s="451">
        <f>P73+'ม.ต.'!P74</f>
        <v>0</v>
      </c>
      <c r="Q74" s="451">
        <f>Q73+'ม.ต.'!Q74</f>
        <v>0</v>
      </c>
      <c r="R74" s="451">
        <f>R73+'ม.ต.'!R74</f>
        <v>0</v>
      </c>
      <c r="S74" s="451">
        <f>S73+'ม.ต.'!S74</f>
        <v>0</v>
      </c>
      <c r="T74" s="451">
        <f>T73+'ม.ต.'!T74</f>
        <v>0</v>
      </c>
      <c r="U74" s="436">
        <f>SUM(B74:T74)</f>
        <v>151183.5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2810.23</v>
      </c>
      <c r="C76" s="167">
        <v>0</v>
      </c>
      <c r="D76" s="159">
        <v>0</v>
      </c>
      <c r="E76" s="159">
        <v>804.33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86">
        <f aca="true" t="shared" si="9" ref="U76:U81">SUM(B76:T76)</f>
        <v>3614.56</v>
      </c>
    </row>
    <row r="77" spans="1:21" ht="19.5" customHeight="1">
      <c r="A77" s="166">
        <v>303</v>
      </c>
      <c r="B77" s="159">
        <v>811.06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86">
        <f t="shared" si="9"/>
        <v>811.06</v>
      </c>
    </row>
    <row r="78" spans="1:21" ht="19.5" customHeight="1">
      <c r="A78" s="166">
        <v>304</v>
      </c>
      <c r="B78" s="159">
        <v>2913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86">
        <f t="shared" si="9"/>
        <v>2913</v>
      </c>
    </row>
    <row r="79" spans="1:21" ht="19.5" customHeight="1">
      <c r="A79" s="166">
        <v>305</v>
      </c>
      <c r="B79" s="186">
        <v>7062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9"/>
        <v>7062</v>
      </c>
    </row>
    <row r="80" spans="1:21" ht="19.5" customHeight="1">
      <c r="A80" s="166" t="s">
        <v>313</v>
      </c>
      <c r="B80" s="187">
        <f>SUM(B76:B79)</f>
        <v>13596.29</v>
      </c>
      <c r="C80" s="187">
        <f aca="true" t="shared" si="10" ref="C80:T80">SUM(C76:C79)</f>
        <v>0</v>
      </c>
      <c r="D80" s="187">
        <f t="shared" si="10"/>
        <v>0</v>
      </c>
      <c r="E80" s="187">
        <f t="shared" si="10"/>
        <v>804.33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7">
        <f t="shared" si="10"/>
        <v>0</v>
      </c>
      <c r="N80" s="187">
        <f t="shared" si="10"/>
        <v>0</v>
      </c>
      <c r="O80" s="187">
        <f t="shared" si="10"/>
        <v>0</v>
      </c>
      <c r="P80" s="187">
        <f t="shared" si="10"/>
        <v>0</v>
      </c>
      <c r="Q80" s="187">
        <f t="shared" si="10"/>
        <v>0</v>
      </c>
      <c r="R80" s="187">
        <f t="shared" si="10"/>
        <v>0</v>
      </c>
      <c r="S80" s="440">
        <f t="shared" si="10"/>
        <v>0</v>
      </c>
      <c r="T80" s="187">
        <f t="shared" si="10"/>
        <v>0</v>
      </c>
      <c r="U80" s="186">
        <f t="shared" si="9"/>
        <v>14400.62</v>
      </c>
    </row>
    <row r="81" spans="1:21" ht="19.5" customHeight="1">
      <c r="A81" s="166" t="s">
        <v>314</v>
      </c>
      <c r="B81" s="451">
        <f>B80+'ม.ต.'!B81</f>
        <v>57885.020000000004</v>
      </c>
      <c r="C81" s="451">
        <f>C80+'ม.ต.'!C81</f>
        <v>0</v>
      </c>
      <c r="D81" s="451">
        <f>D80+'ม.ต.'!D81</f>
        <v>0</v>
      </c>
      <c r="E81" s="451">
        <f>E80+'ม.ต.'!E81</f>
        <v>5602.99</v>
      </c>
      <c r="F81" s="451">
        <f>F80+'ม.ต.'!F81</f>
        <v>0</v>
      </c>
      <c r="G81" s="451">
        <f>G80+'ม.ต.'!G81</f>
        <v>0</v>
      </c>
      <c r="H81" s="451">
        <f>H80+'ม.ต.'!H81</f>
        <v>0</v>
      </c>
      <c r="I81" s="451">
        <f>I80+'ม.ต.'!I81</f>
        <v>0</v>
      </c>
      <c r="J81" s="451">
        <f>J80+'ม.ต.'!J81</f>
        <v>0</v>
      </c>
      <c r="K81" s="451">
        <f>K80+'ม.ต.'!K81</f>
        <v>0</v>
      </c>
      <c r="L81" s="451">
        <f>L80+'ม.ต.'!L81</f>
        <v>0</v>
      </c>
      <c r="M81" s="451">
        <f>M80+'ม.ต.'!M81</f>
        <v>0</v>
      </c>
      <c r="N81" s="451">
        <f>N80+'ม.ต.'!N81</f>
        <v>0</v>
      </c>
      <c r="O81" s="451">
        <f>O80+'ม.ต.'!O81</f>
        <v>0</v>
      </c>
      <c r="P81" s="451">
        <f>P80+'ม.ต.'!P81</f>
        <v>0</v>
      </c>
      <c r="Q81" s="451">
        <f>Q80+'ม.ต.'!Q81</f>
        <v>0</v>
      </c>
      <c r="R81" s="451">
        <f>R80+'ม.ต.'!R81</f>
        <v>0</v>
      </c>
      <c r="S81" s="451">
        <f>S80+'ม.ต.'!S81</f>
        <v>0</v>
      </c>
      <c r="T81" s="451">
        <f>T80+'ม.ต.'!T81</f>
        <v>0</v>
      </c>
      <c r="U81" s="436">
        <f t="shared" si="9"/>
        <v>63488.01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กุมภาพันธ์  2557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6">
        <f>SUM(B91:T91)</f>
        <v>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6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6">
        <f>SUM(B93:T93)</f>
        <v>0</v>
      </c>
    </row>
    <row r="94" spans="1:21" ht="19.5" customHeight="1">
      <c r="A94" s="166" t="s">
        <v>314</v>
      </c>
      <c r="B94" s="451">
        <f>B93+'ม.ต.'!B94</f>
        <v>0</v>
      </c>
      <c r="C94" s="451">
        <f>C93+'ม.ต.'!C94</f>
        <v>0</v>
      </c>
      <c r="D94" s="451">
        <f>D93+'ม.ต.'!D94</f>
        <v>0</v>
      </c>
      <c r="E94" s="451">
        <f>E93+'ม.ต.'!E94</f>
        <v>0</v>
      </c>
      <c r="F94" s="451">
        <f>F93+'ม.ต.'!F94</f>
        <v>0</v>
      </c>
      <c r="G94" s="451">
        <f>G93+'ม.ต.'!G94</f>
        <v>0</v>
      </c>
      <c r="H94" s="451">
        <f>H93+'ม.ต.'!H94</f>
        <v>0</v>
      </c>
      <c r="I94" s="451">
        <f>I93+'ม.ต.'!I94</f>
        <v>0</v>
      </c>
      <c r="J94" s="451">
        <f>J93+'ม.ต.'!J94</f>
        <v>0</v>
      </c>
      <c r="K94" s="451">
        <f>K93+'ม.ต.'!K94</f>
        <v>0</v>
      </c>
      <c r="L94" s="451">
        <f>L93+'ม.ต.'!L94</f>
        <v>0</v>
      </c>
      <c r="M94" s="451">
        <f>M93+'ม.ต.'!M94</f>
        <v>0</v>
      </c>
      <c r="N94" s="451">
        <f>N93+'ม.ต.'!N94</f>
        <v>0</v>
      </c>
      <c r="O94" s="451">
        <f>O93+'ม.ต.'!O94</f>
        <v>0</v>
      </c>
      <c r="P94" s="451">
        <f>P93+'ม.ต.'!P94</f>
        <v>0</v>
      </c>
      <c r="Q94" s="451">
        <f>Q93+'ม.ต.'!Q94</f>
        <v>0</v>
      </c>
      <c r="R94" s="451">
        <f>R93+'ม.ต.'!R94</f>
        <v>0</v>
      </c>
      <c r="S94" s="451">
        <f>S93+'ม.ต.'!S94</f>
        <v>0</v>
      </c>
      <c r="T94" s="451">
        <f>T93+'ม.ต.'!T94</f>
        <v>0</v>
      </c>
      <c r="U94" s="436">
        <f>SUM(B94:T94)</f>
        <v>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6">
        <f aca="true" t="shared" si="11" ref="U96:U101">SUM(B96:T96)</f>
        <v>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6">
        <f t="shared" si="11"/>
        <v>0</v>
      </c>
    </row>
    <row r="98" spans="1:21" ht="19.5" customHeight="1">
      <c r="A98" s="166">
        <v>458</v>
      </c>
      <c r="B98" s="167">
        <v>0</v>
      </c>
      <c r="C98" s="167">
        <v>0</v>
      </c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6">
        <f t="shared" si="11"/>
        <v>0</v>
      </c>
    </row>
    <row r="99" spans="1:21" ht="19.5" customHeight="1">
      <c r="A99" s="166">
        <v>466</v>
      </c>
      <c r="B99" s="167">
        <v>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6">
        <f t="shared" si="11"/>
        <v>0</v>
      </c>
    </row>
    <row r="100" spans="1:21" ht="19.5" customHeight="1">
      <c r="A100" s="166" t="s">
        <v>313</v>
      </c>
      <c r="B100" s="167">
        <f>SUM(B96:B99)</f>
        <v>0</v>
      </c>
      <c r="C100" s="167">
        <f>SUM(C96:C99)</f>
        <v>0</v>
      </c>
      <c r="D100" s="159">
        <v>0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f>J99</f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/>
      <c r="Q100" s="159">
        <v>0</v>
      </c>
      <c r="R100" s="159">
        <v>0</v>
      </c>
      <c r="S100" s="159">
        <v>0</v>
      </c>
      <c r="T100" s="159">
        <v>0</v>
      </c>
      <c r="U100" s="186">
        <f t="shared" si="11"/>
        <v>0</v>
      </c>
    </row>
    <row r="101" spans="1:21" ht="19.5" customHeight="1">
      <c r="A101" s="166" t="s">
        <v>314</v>
      </c>
      <c r="B101" s="451">
        <f>B100+'ม.ต.'!B101</f>
        <v>0</v>
      </c>
      <c r="C101" s="451">
        <f>C100+'ม.ต.'!C101</f>
        <v>0</v>
      </c>
      <c r="D101" s="451">
        <f>D100+'ม.ต.'!D101</f>
        <v>0</v>
      </c>
      <c r="E101" s="451">
        <f>E100+'ม.ต.'!E101</f>
        <v>0</v>
      </c>
      <c r="F101" s="451">
        <f>F100+'ม.ต.'!F101</f>
        <v>0</v>
      </c>
      <c r="G101" s="451">
        <f>G100+'ม.ต.'!G101</f>
        <v>0</v>
      </c>
      <c r="H101" s="451">
        <f>H100+'ม.ต.'!H101</f>
        <v>0</v>
      </c>
      <c r="I101" s="451">
        <f>I100+'ม.ต.'!I101</f>
        <v>0</v>
      </c>
      <c r="J101" s="451">
        <f>J100+'ม.ต.'!J101</f>
        <v>25990</v>
      </c>
      <c r="K101" s="451">
        <f>K100+'ม.ต.'!K101</f>
        <v>0</v>
      </c>
      <c r="L101" s="451">
        <f>L100+'ม.ต.'!L101</f>
        <v>0</v>
      </c>
      <c r="M101" s="451">
        <f>M100+'ม.ต.'!M101</f>
        <v>0</v>
      </c>
      <c r="N101" s="451">
        <f>N100+'ม.ต.'!N101</f>
        <v>0</v>
      </c>
      <c r="O101" s="451">
        <f>O100+'ม.ต.'!O101</f>
        <v>0</v>
      </c>
      <c r="P101" s="451">
        <f>P100+'ม.ต.'!P101</f>
        <v>0</v>
      </c>
      <c r="Q101" s="451">
        <f>Q100+'ม.ต.'!Q101</f>
        <v>0</v>
      </c>
      <c r="R101" s="451">
        <f>R100+'ม.ต.'!R101</f>
        <v>0</v>
      </c>
      <c r="S101" s="451">
        <f>S100+'ม.ต.'!S101</f>
        <v>0</v>
      </c>
      <c r="T101" s="451">
        <f>T100+'ม.ต.'!T101</f>
        <v>0</v>
      </c>
      <c r="U101" s="436">
        <f t="shared" si="11"/>
        <v>25990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86">
        <f aca="true" t="shared" si="12" ref="U103:U109">SUM(B103:T103)</f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86">
        <f t="shared" si="12"/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86">
        <f t="shared" si="12"/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86">
        <f t="shared" si="12"/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86">
        <f t="shared" si="12"/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86">
        <f t="shared" si="12"/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86">
        <f t="shared" si="12"/>
        <v>0</v>
      </c>
    </row>
    <row r="110" spans="1:21" ht="19.5" customHeight="1">
      <c r="A110" s="166" t="s">
        <v>314</v>
      </c>
      <c r="B110" s="451">
        <f>B109+'ม.ต.'!B110</f>
        <v>0</v>
      </c>
      <c r="C110" s="451">
        <f>C109+'ม.ต.'!C110</f>
        <v>0</v>
      </c>
      <c r="D110" s="451">
        <f>D109+'ม.ต.'!D110</f>
        <v>0</v>
      </c>
      <c r="E110" s="451">
        <f>E109+'ม.ต.'!E110</f>
        <v>0</v>
      </c>
      <c r="F110" s="451">
        <f>F109+'ม.ต.'!F110</f>
        <v>0</v>
      </c>
      <c r="G110" s="451">
        <f>G109+'ม.ต.'!G110</f>
        <v>0</v>
      </c>
      <c r="H110" s="451">
        <f>H109+'ม.ต.'!H110</f>
        <v>0</v>
      </c>
      <c r="I110" s="451">
        <f>I109+'ม.ต.'!I110</f>
        <v>0</v>
      </c>
      <c r="J110" s="451">
        <f>J109+'ม.ต.'!J110</f>
        <v>0</v>
      </c>
      <c r="K110" s="451">
        <f>K109+'ม.ต.'!K110</f>
        <v>0</v>
      </c>
      <c r="L110" s="451">
        <f>L109+'ม.ต.'!L110</f>
        <v>0</v>
      </c>
      <c r="M110" s="451">
        <f>M109+'ม.ต.'!M110</f>
        <v>0</v>
      </c>
      <c r="N110" s="451">
        <f>N109+'ม.ต.'!N110</f>
        <v>0</v>
      </c>
      <c r="O110" s="451">
        <f>O109+'ม.ต.'!O110</f>
        <v>0</v>
      </c>
      <c r="P110" s="451">
        <f>P109+'ม.ต.'!P110</f>
        <v>0</v>
      </c>
      <c r="Q110" s="451">
        <f>Q109+'ม.ต.'!Q110</f>
        <v>0</v>
      </c>
      <c r="R110" s="451">
        <f>R109+'ม.ต.'!R110</f>
        <v>0</v>
      </c>
      <c r="S110" s="451">
        <f>S109+'ม.ต.'!S110</f>
        <v>0</v>
      </c>
      <c r="T110" s="451">
        <f>T109+'ม.ต.'!T110</f>
        <v>0</v>
      </c>
      <c r="U110" s="436">
        <f>SUM(B110:T110)</f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กุมภาพันธ์  2557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86">
        <f aca="true" t="shared" si="13" ref="U120:U126">SUM(B120:T120)</f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86">
        <f t="shared" si="13"/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86">
        <f t="shared" si="13"/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86">
        <f t="shared" si="13"/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86">
        <f t="shared" si="13"/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86">
        <f t="shared" si="13"/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86">
        <f t="shared" si="13"/>
        <v>0</v>
      </c>
    </row>
    <row r="127" spans="1:21" ht="19.5" customHeight="1">
      <c r="A127" s="166" t="s">
        <v>314</v>
      </c>
      <c r="B127" s="451">
        <f>B126+'ม.ต.'!B127</f>
        <v>0</v>
      </c>
      <c r="C127" s="451">
        <f>C126+'ม.ต.'!C127</f>
        <v>0</v>
      </c>
      <c r="D127" s="451">
        <f>D126+'ม.ต.'!D127</f>
        <v>0</v>
      </c>
      <c r="E127" s="451">
        <f>E126+'ม.ต.'!E127</f>
        <v>0</v>
      </c>
      <c r="F127" s="451">
        <f>F126+'ม.ต.'!F127</f>
        <v>0</v>
      </c>
      <c r="G127" s="451">
        <f>G126+'ม.ต.'!G127</f>
        <v>0</v>
      </c>
      <c r="H127" s="451">
        <f>H126+'ม.ต.'!H127</f>
        <v>0</v>
      </c>
      <c r="I127" s="451">
        <f>I126+'ม.ต.'!I127</f>
        <v>0</v>
      </c>
      <c r="J127" s="451">
        <f>J126+'ม.ต.'!J127</f>
        <v>0</v>
      </c>
      <c r="K127" s="451">
        <f>K126+'ม.ต.'!K127</f>
        <v>0</v>
      </c>
      <c r="L127" s="451">
        <f>L126+'ม.ต.'!L127</f>
        <v>0</v>
      </c>
      <c r="M127" s="451">
        <f>M126+'ม.ต.'!M127</f>
        <v>0</v>
      </c>
      <c r="N127" s="451">
        <f>N126+'ม.ต.'!N127</f>
        <v>0</v>
      </c>
      <c r="O127" s="451">
        <f>O126+'ม.ต.'!O127</f>
        <v>0</v>
      </c>
      <c r="P127" s="451">
        <f>P126+'ม.ต.'!P127</f>
        <v>0</v>
      </c>
      <c r="Q127" s="451">
        <f>Q126+'ม.ต.'!Q127</f>
        <v>0</v>
      </c>
      <c r="R127" s="451">
        <f>R126+'ม.ต.'!R127</f>
        <v>0</v>
      </c>
      <c r="S127" s="451">
        <f>S126+'ม.ต.'!S127</f>
        <v>0</v>
      </c>
      <c r="T127" s="451">
        <f>T126+'ม.ต.'!T127</f>
        <v>0</v>
      </c>
      <c r="U127" s="436">
        <f>SUM(B127:T127)</f>
        <v>0</v>
      </c>
    </row>
    <row r="129" ht="19.5" customHeight="1">
      <c r="V129" s="190">
        <f>U81+U74+U46+U53+U29+U24+U19+U11+U101+U94</f>
        <v>4536597.27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451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86">
        <f aca="true" t="shared" si="14" ref="U147:U152">SUM(B147:T147)</f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86">
        <f t="shared" si="14"/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86">
        <f t="shared" si="14"/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2000</v>
      </c>
      <c r="U150" s="186">
        <f t="shared" si="14"/>
        <v>2000</v>
      </c>
    </row>
    <row r="151" spans="1:21" ht="19.5" customHeight="1">
      <c r="A151" s="159" t="s">
        <v>313</v>
      </c>
      <c r="B151" s="159">
        <f>SUM(B147:B150)</f>
        <v>0</v>
      </c>
      <c r="C151" s="159">
        <f aca="true" t="shared" si="15" ref="C151:T151">SUM(C147:C150)</f>
        <v>0</v>
      </c>
      <c r="D151" s="159">
        <f t="shared" si="15"/>
        <v>0</v>
      </c>
      <c r="E151" s="159">
        <f t="shared" si="15"/>
        <v>0</v>
      </c>
      <c r="F151" s="159">
        <f t="shared" si="15"/>
        <v>0</v>
      </c>
      <c r="G151" s="159">
        <f t="shared" si="15"/>
        <v>0</v>
      </c>
      <c r="H151" s="159">
        <f t="shared" si="15"/>
        <v>0</v>
      </c>
      <c r="I151" s="159">
        <f t="shared" si="15"/>
        <v>0</v>
      </c>
      <c r="J151" s="159">
        <f t="shared" si="15"/>
        <v>0</v>
      </c>
      <c r="K151" s="159">
        <f t="shared" si="15"/>
        <v>0</v>
      </c>
      <c r="L151" s="159">
        <f t="shared" si="15"/>
        <v>0</v>
      </c>
      <c r="M151" s="159">
        <f t="shared" si="15"/>
        <v>0</v>
      </c>
      <c r="N151" s="159">
        <f t="shared" si="15"/>
        <v>0</v>
      </c>
      <c r="O151" s="159">
        <f t="shared" si="15"/>
        <v>0</v>
      </c>
      <c r="P151" s="159">
        <f t="shared" si="15"/>
        <v>0</v>
      </c>
      <c r="Q151" s="159">
        <f t="shared" si="15"/>
        <v>0</v>
      </c>
      <c r="R151" s="159">
        <f t="shared" si="15"/>
        <v>0</v>
      </c>
      <c r="S151" s="159">
        <f t="shared" si="15"/>
        <v>0</v>
      </c>
      <c r="T151" s="159">
        <f t="shared" si="15"/>
        <v>2000</v>
      </c>
      <c r="U151" s="186">
        <f t="shared" si="14"/>
        <v>2000</v>
      </c>
    </row>
    <row r="152" spans="1:21" ht="19.5" customHeight="1">
      <c r="A152" s="159" t="s">
        <v>314</v>
      </c>
      <c r="B152" s="451">
        <f>B151+'ม.ต.'!B152</f>
        <v>0</v>
      </c>
      <c r="C152" s="451">
        <f>C151+'ม.ต.'!C152</f>
        <v>0</v>
      </c>
      <c r="D152" s="451">
        <f>D151+'ม.ต.'!D152</f>
        <v>0</v>
      </c>
      <c r="E152" s="451">
        <f>E151+'ม.ต.'!E152</f>
        <v>0</v>
      </c>
      <c r="F152" s="451">
        <f>F151+'ม.ต.'!F152</f>
        <v>0</v>
      </c>
      <c r="G152" s="451">
        <f>G151+'ม.ต.'!G152</f>
        <v>0</v>
      </c>
      <c r="H152" s="451">
        <f>H151+'ม.ต.'!H152</f>
        <v>0</v>
      </c>
      <c r="I152" s="451">
        <f>I151+'ม.ต.'!I152</f>
        <v>0</v>
      </c>
      <c r="J152" s="451">
        <f>J151+'ม.ต.'!J152</f>
        <v>0</v>
      </c>
      <c r="K152" s="451">
        <f>K151+'ม.ต.'!K152</f>
        <v>0</v>
      </c>
      <c r="L152" s="451">
        <f>L151+'ม.ต.'!L152</f>
        <v>0</v>
      </c>
      <c r="M152" s="451">
        <f>M151+'ม.ต.'!M152</f>
        <v>0</v>
      </c>
      <c r="N152" s="451">
        <f>N151+'ม.ต.'!N152</f>
        <v>0</v>
      </c>
      <c r="O152" s="451">
        <f>O151+'ม.ต.'!O152</f>
        <v>0</v>
      </c>
      <c r="P152" s="451">
        <f>P151+'ม.ต.'!P152</f>
        <v>0</v>
      </c>
      <c r="Q152" s="451">
        <f>Q151+'ม.ต.'!Q152</f>
        <v>0</v>
      </c>
      <c r="R152" s="451">
        <f>R151+'ม.ต.'!R152</f>
        <v>0</v>
      </c>
      <c r="S152" s="451">
        <f>S151+'ม.ต.'!S152</f>
        <v>0</v>
      </c>
      <c r="T152" s="451">
        <f>T151+'ม.ต.'!T152</f>
        <v>8500</v>
      </c>
      <c r="U152" s="436">
        <f t="shared" si="14"/>
        <v>8500</v>
      </c>
    </row>
    <row r="153" spans="1:21" ht="14.25" customHeight="1">
      <c r="A153" s="161">
        <v>100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86"/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86">
        <f aca="true" t="shared" si="16" ref="U154:U159">SUM(B154:T154)</f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86">
        <f t="shared" si="16"/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86">
        <f t="shared" si="16"/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86">
        <f t="shared" si="16"/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86">
        <f t="shared" si="16"/>
        <v>0</v>
      </c>
    </row>
    <row r="159" spans="1:21" ht="19.5" customHeight="1">
      <c r="A159" s="159" t="s">
        <v>313</v>
      </c>
      <c r="B159" s="159">
        <f>SUM(B154:B158)</f>
        <v>0</v>
      </c>
      <c r="C159" s="159">
        <f aca="true" t="shared" si="17" ref="C159:T159">SUM(C154:C158)</f>
        <v>0</v>
      </c>
      <c r="D159" s="159">
        <f t="shared" si="17"/>
        <v>0</v>
      </c>
      <c r="E159" s="159">
        <f t="shared" si="17"/>
        <v>0</v>
      </c>
      <c r="F159" s="159">
        <f t="shared" si="17"/>
        <v>0</v>
      </c>
      <c r="G159" s="159">
        <f t="shared" si="17"/>
        <v>0</v>
      </c>
      <c r="H159" s="159">
        <f t="shared" si="17"/>
        <v>0</v>
      </c>
      <c r="I159" s="159">
        <f t="shared" si="17"/>
        <v>0</v>
      </c>
      <c r="J159" s="159">
        <f t="shared" si="17"/>
        <v>0</v>
      </c>
      <c r="K159" s="159">
        <f t="shared" si="17"/>
        <v>0</v>
      </c>
      <c r="L159" s="159">
        <f t="shared" si="17"/>
        <v>0</v>
      </c>
      <c r="M159" s="159">
        <f t="shared" si="17"/>
        <v>0</v>
      </c>
      <c r="N159" s="159">
        <f t="shared" si="17"/>
        <v>0</v>
      </c>
      <c r="O159" s="159">
        <f t="shared" si="17"/>
        <v>0</v>
      </c>
      <c r="P159" s="159">
        <f t="shared" si="17"/>
        <v>0</v>
      </c>
      <c r="Q159" s="159">
        <f t="shared" si="17"/>
        <v>0</v>
      </c>
      <c r="R159" s="159">
        <f t="shared" si="17"/>
        <v>0</v>
      </c>
      <c r="S159" s="159">
        <f t="shared" si="17"/>
        <v>0</v>
      </c>
      <c r="T159" s="159">
        <f t="shared" si="17"/>
        <v>0</v>
      </c>
      <c r="U159" s="186">
        <f t="shared" si="16"/>
        <v>0</v>
      </c>
    </row>
    <row r="160" spans="1:21" ht="19.5" customHeight="1">
      <c r="A160" s="159" t="s">
        <v>314</v>
      </c>
      <c r="B160" s="451">
        <f>B159+'ม.ต.'!B160</f>
        <v>0</v>
      </c>
      <c r="C160" s="451">
        <f>C159+'ม.ต.'!C160</f>
        <v>0</v>
      </c>
      <c r="D160" s="451">
        <f>D159+'ม.ต.'!D160</f>
        <v>0</v>
      </c>
      <c r="E160" s="451">
        <f>E159+'ม.ต.'!E160</f>
        <v>0</v>
      </c>
      <c r="F160" s="451">
        <f>F159+'ม.ต.'!F160</f>
        <v>0</v>
      </c>
      <c r="G160" s="451">
        <f>G159+'ม.ต.'!G160</f>
        <v>0</v>
      </c>
      <c r="H160" s="451">
        <f>H159+'ม.ต.'!H160</f>
        <v>0</v>
      </c>
      <c r="I160" s="451">
        <f>I159+'ม.ต.'!I160</f>
        <v>0</v>
      </c>
      <c r="J160" s="451">
        <f>J159+'ม.ต.'!J160</f>
        <v>0</v>
      </c>
      <c r="K160" s="451">
        <f>K159+'ม.ต.'!K160</f>
        <v>0</v>
      </c>
      <c r="L160" s="451">
        <f>L159+'ม.ต.'!L160</f>
        <v>0</v>
      </c>
      <c r="M160" s="451">
        <f>M159+'ม.ต.'!M160</f>
        <v>0</v>
      </c>
      <c r="N160" s="451">
        <f>N159+'ม.ต.'!N160</f>
        <v>0</v>
      </c>
      <c r="O160" s="451">
        <f>O159+'ม.ต.'!O160</f>
        <v>0</v>
      </c>
      <c r="P160" s="451">
        <f>P159+'ม.ต.'!P160</f>
        <v>0</v>
      </c>
      <c r="Q160" s="451">
        <f>Q159+'ม.ต.'!Q160</f>
        <v>0</v>
      </c>
      <c r="R160" s="451">
        <f>R159+'ม.ต.'!R160</f>
        <v>0</v>
      </c>
      <c r="S160" s="451">
        <f>S159+'ม.ต.'!S160</f>
        <v>0</v>
      </c>
      <c r="T160" s="451">
        <f>T159+'ม.ต.'!T160</f>
        <v>0</v>
      </c>
      <c r="U160" s="436">
        <f>SUM(B160:T160)</f>
        <v>0</v>
      </c>
    </row>
    <row r="161" spans="1:21" ht="19.5" customHeight="1">
      <c r="A161" s="161">
        <v>120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86"/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86">
        <f>SUM(B162:T162)</f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86">
        <f>SUM(B163:T163)</f>
        <v>0</v>
      </c>
    </row>
    <row r="164" spans="1:21" ht="19.5" customHeight="1">
      <c r="A164" s="159" t="s">
        <v>313</v>
      </c>
      <c r="B164" s="159">
        <f>SUM(B162:B163)</f>
        <v>0</v>
      </c>
      <c r="C164" s="159">
        <f aca="true" t="shared" si="18" ref="C164:T164">SUM(C162:C163)</f>
        <v>0</v>
      </c>
      <c r="D164" s="159">
        <f t="shared" si="18"/>
        <v>0</v>
      </c>
      <c r="E164" s="159">
        <f t="shared" si="18"/>
        <v>0</v>
      </c>
      <c r="F164" s="159">
        <f t="shared" si="18"/>
        <v>0</v>
      </c>
      <c r="G164" s="159">
        <f t="shared" si="18"/>
        <v>0</v>
      </c>
      <c r="H164" s="159">
        <f t="shared" si="18"/>
        <v>0</v>
      </c>
      <c r="I164" s="159">
        <f t="shared" si="18"/>
        <v>0</v>
      </c>
      <c r="J164" s="159">
        <f t="shared" si="18"/>
        <v>0</v>
      </c>
      <c r="K164" s="159">
        <f t="shared" si="18"/>
        <v>0</v>
      </c>
      <c r="L164" s="159">
        <f t="shared" si="18"/>
        <v>0</v>
      </c>
      <c r="M164" s="159">
        <f t="shared" si="18"/>
        <v>0</v>
      </c>
      <c r="N164" s="159">
        <f t="shared" si="18"/>
        <v>0</v>
      </c>
      <c r="O164" s="159">
        <f t="shared" si="18"/>
        <v>0</v>
      </c>
      <c r="P164" s="159">
        <f t="shared" si="18"/>
        <v>0</v>
      </c>
      <c r="Q164" s="159">
        <f t="shared" si="18"/>
        <v>0</v>
      </c>
      <c r="R164" s="159">
        <f t="shared" si="18"/>
        <v>0</v>
      </c>
      <c r="S164" s="159">
        <f t="shared" si="18"/>
        <v>0</v>
      </c>
      <c r="T164" s="159">
        <f t="shared" si="18"/>
        <v>0</v>
      </c>
      <c r="U164" s="186">
        <f>SUM(B164:T164)</f>
        <v>0</v>
      </c>
    </row>
    <row r="165" spans="1:21" ht="19.5" customHeight="1">
      <c r="A165" s="159" t="s">
        <v>314</v>
      </c>
      <c r="B165" s="451">
        <f>B164+'ม.ต.'!B165</f>
        <v>0</v>
      </c>
      <c r="C165" s="451">
        <f>C164+'ม.ต.'!C165</f>
        <v>0</v>
      </c>
      <c r="D165" s="451">
        <f>D164+'ม.ต.'!D165</f>
        <v>0</v>
      </c>
      <c r="E165" s="451">
        <f>E164+'ม.ต.'!E165</f>
        <v>0</v>
      </c>
      <c r="F165" s="451">
        <f>F164+'ม.ต.'!F165</f>
        <v>0</v>
      </c>
      <c r="G165" s="451">
        <f>G164+'ม.ต.'!G165</f>
        <v>0</v>
      </c>
      <c r="H165" s="451">
        <f>H164+'ม.ต.'!H165</f>
        <v>0</v>
      </c>
      <c r="I165" s="451">
        <f>I164+'ม.ต.'!I165</f>
        <v>0</v>
      </c>
      <c r="J165" s="451">
        <f>J164+'ม.ต.'!J165</f>
        <v>0</v>
      </c>
      <c r="K165" s="451">
        <f>K164+'ม.ต.'!K165</f>
        <v>0</v>
      </c>
      <c r="L165" s="451">
        <f>L164+'ม.ต.'!L165</f>
        <v>0</v>
      </c>
      <c r="M165" s="451">
        <f>M164+'ม.ต.'!M165</f>
        <v>0</v>
      </c>
      <c r="N165" s="451">
        <f>N164+'ม.ต.'!N165</f>
        <v>0</v>
      </c>
      <c r="O165" s="451">
        <f>O164+'ม.ต.'!O165</f>
        <v>0</v>
      </c>
      <c r="P165" s="451">
        <f>P164+'ม.ต.'!P165</f>
        <v>0</v>
      </c>
      <c r="Q165" s="451">
        <f>Q164+'ม.ต.'!Q165</f>
        <v>0</v>
      </c>
      <c r="R165" s="451">
        <f>R164+'ม.ต.'!R165</f>
        <v>0</v>
      </c>
      <c r="S165" s="451">
        <f>S164+'ม.ต.'!S165</f>
        <v>0</v>
      </c>
      <c r="T165" s="451">
        <f>T164+'ม.ต.'!T165</f>
        <v>0</v>
      </c>
      <c r="U165" s="436">
        <f>SUM(B165:T165)</f>
        <v>0</v>
      </c>
    </row>
    <row r="166" spans="1:21" ht="16.5" customHeight="1">
      <c r="A166" s="161">
        <v>130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86"/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86">
        <f>SUM(B167:T167)</f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86">
        <f>SUM(B168:T168)</f>
        <v>0</v>
      </c>
    </row>
    <row r="169" spans="1:21" ht="19.5" customHeight="1">
      <c r="A169" s="159" t="s">
        <v>313</v>
      </c>
      <c r="B169" s="159">
        <f>SUM(B167:B168)</f>
        <v>0</v>
      </c>
      <c r="C169" s="159">
        <f aca="true" t="shared" si="19" ref="C169:T169">SUM(C167:C168)</f>
        <v>0</v>
      </c>
      <c r="D169" s="159">
        <f t="shared" si="19"/>
        <v>0</v>
      </c>
      <c r="E169" s="159">
        <f t="shared" si="19"/>
        <v>0</v>
      </c>
      <c r="F169" s="159">
        <f t="shared" si="19"/>
        <v>0</v>
      </c>
      <c r="G169" s="159">
        <f t="shared" si="19"/>
        <v>0</v>
      </c>
      <c r="H169" s="159">
        <f t="shared" si="19"/>
        <v>0</v>
      </c>
      <c r="I169" s="159">
        <f t="shared" si="19"/>
        <v>0</v>
      </c>
      <c r="J169" s="159">
        <f t="shared" si="19"/>
        <v>0</v>
      </c>
      <c r="K169" s="159">
        <f t="shared" si="19"/>
        <v>0</v>
      </c>
      <c r="L169" s="159">
        <f t="shared" si="19"/>
        <v>0</v>
      </c>
      <c r="M169" s="159">
        <f t="shared" si="19"/>
        <v>0</v>
      </c>
      <c r="N169" s="159">
        <f t="shared" si="19"/>
        <v>0</v>
      </c>
      <c r="O169" s="159">
        <f t="shared" si="19"/>
        <v>0</v>
      </c>
      <c r="P169" s="159">
        <f t="shared" si="19"/>
        <v>0</v>
      </c>
      <c r="Q169" s="159">
        <f t="shared" si="19"/>
        <v>0</v>
      </c>
      <c r="R169" s="159">
        <f t="shared" si="19"/>
        <v>0</v>
      </c>
      <c r="S169" s="159">
        <f t="shared" si="19"/>
        <v>0</v>
      </c>
      <c r="T169" s="159">
        <f t="shared" si="19"/>
        <v>0</v>
      </c>
      <c r="U169" s="186">
        <f>SUM(B169:T169)</f>
        <v>0</v>
      </c>
    </row>
    <row r="170" spans="1:21" ht="19.5" customHeight="1">
      <c r="A170" s="159" t="s">
        <v>314</v>
      </c>
      <c r="B170" s="451">
        <f>B169+'ม.ต.'!B170</f>
        <v>0</v>
      </c>
      <c r="C170" s="451">
        <f>C169+'ม.ต.'!C170</f>
        <v>0</v>
      </c>
      <c r="D170" s="451">
        <f>D169+'ม.ต.'!D170</f>
        <v>0</v>
      </c>
      <c r="E170" s="451">
        <f>E169+'ม.ต.'!E170</f>
        <v>0</v>
      </c>
      <c r="F170" s="451">
        <f>F169+'ม.ต.'!F170</f>
        <v>0</v>
      </c>
      <c r="G170" s="451">
        <f>G169+'ม.ต.'!G170</f>
        <v>0</v>
      </c>
      <c r="H170" s="451">
        <f>H169+'ม.ต.'!H170</f>
        <v>0</v>
      </c>
      <c r="I170" s="451">
        <f>I169+'ม.ต.'!I170</f>
        <v>0</v>
      </c>
      <c r="J170" s="451">
        <f>J169+'ม.ต.'!J170</f>
        <v>0</v>
      </c>
      <c r="K170" s="451">
        <f>K169+'ม.ต.'!K170</f>
        <v>0</v>
      </c>
      <c r="L170" s="451">
        <f>L169+'ม.ต.'!L170</f>
        <v>0</v>
      </c>
      <c r="M170" s="451">
        <f>M169+'ม.ต.'!M170</f>
        <v>0</v>
      </c>
      <c r="N170" s="451">
        <f>N169+'ม.ต.'!N170</f>
        <v>0</v>
      </c>
      <c r="O170" s="451">
        <f>O169+'ม.ต.'!O170</f>
        <v>0</v>
      </c>
      <c r="P170" s="451">
        <f>P169+'ม.ต.'!P170</f>
        <v>0</v>
      </c>
      <c r="Q170" s="451">
        <f>Q169+'ม.ต.'!Q170</f>
        <v>0</v>
      </c>
      <c r="R170" s="451">
        <f>R169+'ม.ต.'!R170</f>
        <v>0</v>
      </c>
      <c r="S170" s="451">
        <f>S169+'ม.ต.'!S170</f>
        <v>0</v>
      </c>
      <c r="T170" s="451">
        <f>T169+'ม.ต.'!T170</f>
        <v>0</v>
      </c>
      <c r="U170" s="436">
        <f>SUM(B170:T170)</f>
        <v>0</v>
      </c>
    </row>
    <row r="171" spans="1:21" ht="19.5" customHeight="1">
      <c r="A171" s="555" t="s">
        <v>275</v>
      </c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</row>
    <row r="172" spans="1:21" ht="19.5" customHeight="1">
      <c r="A172" s="556" t="str">
        <f>A143</f>
        <v>รายจ่ายตามงบประมาณ (จ่ายจากเงินอุดหนุน) ประจำเดือนกุมภาพันธ์  2557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</row>
    <row r="173" spans="1:21" ht="19.5" customHeight="1">
      <c r="A173" s="152" t="s">
        <v>276</v>
      </c>
      <c r="B173" s="557" t="s">
        <v>277</v>
      </c>
      <c r="C173" s="558"/>
      <c r="D173" s="154" t="s">
        <v>278</v>
      </c>
      <c r="E173" s="559" t="s">
        <v>279</v>
      </c>
      <c r="F173" s="559"/>
      <c r="G173" s="154" t="s">
        <v>280</v>
      </c>
      <c r="H173" s="154" t="s">
        <v>281</v>
      </c>
      <c r="I173" s="557" t="s">
        <v>282</v>
      </c>
      <c r="J173" s="560"/>
      <c r="K173" s="558"/>
      <c r="L173" s="153" t="s">
        <v>283</v>
      </c>
      <c r="M173" s="559" t="s">
        <v>284</v>
      </c>
      <c r="N173" s="559"/>
      <c r="O173" s="559"/>
      <c r="P173" s="154" t="s">
        <v>285</v>
      </c>
      <c r="Q173" s="559" t="s">
        <v>286</v>
      </c>
      <c r="R173" s="559"/>
      <c r="S173" s="154" t="s">
        <v>287</v>
      </c>
      <c r="T173" s="154" t="s">
        <v>288</v>
      </c>
      <c r="U173" s="561" t="s">
        <v>81</v>
      </c>
    </row>
    <row r="174" spans="1:21" ht="19.5" customHeight="1">
      <c r="A174" s="163" t="s">
        <v>289</v>
      </c>
      <c r="B174" s="156" t="s">
        <v>290</v>
      </c>
      <c r="C174" s="156" t="s">
        <v>291</v>
      </c>
      <c r="D174" s="156" t="s">
        <v>292</v>
      </c>
      <c r="E174" s="156" t="s">
        <v>293</v>
      </c>
      <c r="F174" s="156" t="s">
        <v>294</v>
      </c>
      <c r="G174" s="156" t="s">
        <v>295</v>
      </c>
      <c r="H174" s="156" t="s">
        <v>296</v>
      </c>
      <c r="I174" s="156" t="s">
        <v>297</v>
      </c>
      <c r="J174" s="156" t="s">
        <v>298</v>
      </c>
      <c r="K174" s="156" t="s">
        <v>299</v>
      </c>
      <c r="L174" s="156" t="s">
        <v>300</v>
      </c>
      <c r="M174" s="156" t="s">
        <v>301</v>
      </c>
      <c r="N174" s="156" t="s">
        <v>302</v>
      </c>
      <c r="O174" s="156" t="s">
        <v>303</v>
      </c>
      <c r="P174" s="156" t="s">
        <v>304</v>
      </c>
      <c r="Q174" s="156" t="s">
        <v>305</v>
      </c>
      <c r="R174" s="156" t="s">
        <v>306</v>
      </c>
      <c r="S174" s="156" t="s">
        <v>307</v>
      </c>
      <c r="T174" s="156" t="s">
        <v>308</v>
      </c>
      <c r="U174" s="562"/>
    </row>
    <row r="175" spans="1:21" ht="19.5" customHeight="1">
      <c r="A175" s="164" t="s">
        <v>193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7"/>
      <c r="U175" s="159"/>
    </row>
    <row r="176" spans="1:21" ht="19.5" customHeight="1">
      <c r="A176" s="165">
        <v>201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86">
        <f aca="true" t="shared" si="20" ref="U176:U186">SUM(B176:T176)</f>
        <v>0</v>
      </c>
    </row>
    <row r="177" spans="1:21" ht="19.5" customHeight="1">
      <c r="A177" s="165">
        <v>203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86">
        <f t="shared" si="20"/>
        <v>0</v>
      </c>
    </row>
    <row r="178" spans="1:21" ht="19.5" customHeight="1">
      <c r="A178" s="166">
        <v>204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86">
        <f t="shared" si="20"/>
        <v>0</v>
      </c>
    </row>
    <row r="179" spans="1:21" ht="19.5" customHeight="1">
      <c r="A179" s="166">
        <v>205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86">
        <f t="shared" si="20"/>
        <v>0</v>
      </c>
    </row>
    <row r="180" spans="1:21" ht="19.5" customHeight="1">
      <c r="A180" s="166">
        <v>206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86">
        <f t="shared" si="20"/>
        <v>0</v>
      </c>
    </row>
    <row r="181" spans="1:21" ht="19.5" customHeight="1">
      <c r="A181" s="166">
        <v>207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86">
        <f t="shared" si="20"/>
        <v>0</v>
      </c>
    </row>
    <row r="182" spans="1:21" ht="19.5" customHeight="1">
      <c r="A182" s="166">
        <v>208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86">
        <f t="shared" si="20"/>
        <v>0</v>
      </c>
    </row>
    <row r="183" spans="1:21" ht="19.5" customHeight="1">
      <c r="A183" s="166">
        <v>209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86">
        <f t="shared" si="20"/>
        <v>0</v>
      </c>
    </row>
    <row r="184" spans="1:21" ht="19.5" customHeight="1">
      <c r="A184" s="166">
        <v>211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86">
        <f t="shared" si="20"/>
        <v>0</v>
      </c>
    </row>
    <row r="185" spans="1:21" ht="19.5" customHeight="1">
      <c r="A185" s="166">
        <v>212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86">
        <f t="shared" si="20"/>
        <v>0</v>
      </c>
    </row>
    <row r="186" spans="1:21" ht="19.5" customHeight="1">
      <c r="A186" s="166" t="s">
        <v>313</v>
      </c>
      <c r="B186" s="159">
        <f>SUM(B176:B185)</f>
        <v>0</v>
      </c>
      <c r="C186" s="159">
        <f aca="true" t="shared" si="21" ref="C186:T186">SUM(C176:C185)</f>
        <v>0</v>
      </c>
      <c r="D186" s="159">
        <f t="shared" si="21"/>
        <v>0</v>
      </c>
      <c r="E186" s="159">
        <f t="shared" si="21"/>
        <v>0</v>
      </c>
      <c r="F186" s="159">
        <f t="shared" si="21"/>
        <v>0</v>
      </c>
      <c r="G186" s="159">
        <f t="shared" si="21"/>
        <v>0</v>
      </c>
      <c r="H186" s="159">
        <f t="shared" si="21"/>
        <v>0</v>
      </c>
      <c r="I186" s="159">
        <f t="shared" si="21"/>
        <v>0</v>
      </c>
      <c r="J186" s="159">
        <f t="shared" si="21"/>
        <v>0</v>
      </c>
      <c r="K186" s="159">
        <f t="shared" si="21"/>
        <v>0</v>
      </c>
      <c r="L186" s="159">
        <f t="shared" si="21"/>
        <v>0</v>
      </c>
      <c r="M186" s="159">
        <f t="shared" si="21"/>
        <v>0</v>
      </c>
      <c r="N186" s="159">
        <f t="shared" si="21"/>
        <v>0</v>
      </c>
      <c r="O186" s="159">
        <f t="shared" si="21"/>
        <v>0</v>
      </c>
      <c r="P186" s="159">
        <f t="shared" si="21"/>
        <v>0</v>
      </c>
      <c r="Q186" s="159">
        <f t="shared" si="21"/>
        <v>0</v>
      </c>
      <c r="R186" s="159">
        <f t="shared" si="21"/>
        <v>0</v>
      </c>
      <c r="S186" s="159">
        <f t="shared" si="21"/>
        <v>0</v>
      </c>
      <c r="T186" s="159">
        <f t="shared" si="21"/>
        <v>0</v>
      </c>
      <c r="U186" s="186">
        <f t="shared" si="20"/>
        <v>0</v>
      </c>
    </row>
    <row r="187" spans="1:21" ht="19.5" customHeight="1">
      <c r="A187" s="166" t="s">
        <v>315</v>
      </c>
      <c r="B187" s="451">
        <f>B186+'ม.ต.'!B187</f>
        <v>0</v>
      </c>
      <c r="C187" s="451">
        <f>C186+'ม.ต.'!C187</f>
        <v>0</v>
      </c>
      <c r="D187" s="451">
        <f>D186+'ม.ต.'!D187</f>
        <v>0</v>
      </c>
      <c r="E187" s="451">
        <f>E186+'ม.ต.'!E187</f>
        <v>0</v>
      </c>
      <c r="F187" s="451">
        <f>F186+'ม.ต.'!F187</f>
        <v>0</v>
      </c>
      <c r="G187" s="451">
        <f>G186+'ม.ต.'!G187</f>
        <v>0</v>
      </c>
      <c r="H187" s="451">
        <f>H186+'ม.ต.'!H187</f>
        <v>0</v>
      </c>
      <c r="I187" s="451">
        <f>I186+'ม.ต.'!I187</f>
        <v>0</v>
      </c>
      <c r="J187" s="451">
        <f>J186+'ม.ต.'!J187</f>
        <v>0</v>
      </c>
      <c r="K187" s="451">
        <f>K186+'ม.ต.'!K187</f>
        <v>0</v>
      </c>
      <c r="L187" s="451">
        <f>L186+'ม.ต.'!L187</f>
        <v>0</v>
      </c>
      <c r="M187" s="451">
        <f>M186+'ม.ต.'!M187</f>
        <v>0</v>
      </c>
      <c r="N187" s="451">
        <f>N186+'ม.ต.'!N187</f>
        <v>0</v>
      </c>
      <c r="O187" s="451">
        <f>O186+'ม.ต.'!O187</f>
        <v>0</v>
      </c>
      <c r="P187" s="451">
        <f>P186+'ม.ต.'!P187</f>
        <v>0</v>
      </c>
      <c r="Q187" s="451">
        <f>Q186+'ม.ต.'!Q187</f>
        <v>0</v>
      </c>
      <c r="R187" s="451">
        <f>R186+'ม.ต.'!R187</f>
        <v>0</v>
      </c>
      <c r="S187" s="451">
        <f>S186+'ม.ต.'!S187</f>
        <v>0</v>
      </c>
      <c r="T187" s="451">
        <f>T186+'ม.ต.'!T187</f>
        <v>0</v>
      </c>
      <c r="U187" s="436">
        <f>SUM(B187:T187)</f>
        <v>0</v>
      </c>
    </row>
    <row r="188" spans="1:21" ht="19.5" customHeight="1">
      <c r="A188" s="169">
        <v>250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ht="19.5" customHeight="1">
      <c r="A189" s="166">
        <v>251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159">
        <v>0</v>
      </c>
      <c r="U189" s="186">
        <f aca="true" t="shared" si="22" ref="U189:U194">SUM(B189:T189)</f>
        <v>0</v>
      </c>
    </row>
    <row r="190" spans="1:21" ht="19.5" customHeight="1">
      <c r="A190" s="166">
        <v>252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708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86">
        <f t="shared" si="22"/>
        <v>708</v>
      </c>
    </row>
    <row r="191" spans="1:21" ht="19.5" customHeight="1">
      <c r="A191" s="166">
        <v>253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86">
        <f t="shared" si="22"/>
        <v>0</v>
      </c>
    </row>
    <row r="192" spans="1:21" ht="19.5" customHeight="1">
      <c r="A192" s="166">
        <v>254</v>
      </c>
      <c r="B192" s="159">
        <v>0</v>
      </c>
      <c r="C192" s="159">
        <v>0</v>
      </c>
      <c r="D192" s="159">
        <v>0</v>
      </c>
      <c r="E192" s="159">
        <v>0</v>
      </c>
      <c r="F192" s="159">
        <v>0</v>
      </c>
      <c r="G192" s="159">
        <v>0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86">
        <f t="shared" si="22"/>
        <v>0</v>
      </c>
    </row>
    <row r="193" spans="1:21" ht="19.5" customHeight="1">
      <c r="A193" s="166" t="s">
        <v>313</v>
      </c>
      <c r="B193" s="159">
        <f>SUM(B189:B192)</f>
        <v>0</v>
      </c>
      <c r="C193" s="159">
        <f aca="true" t="shared" si="23" ref="C193:T193">SUM(C189:C192)</f>
        <v>0</v>
      </c>
      <c r="D193" s="159">
        <f t="shared" si="23"/>
        <v>0</v>
      </c>
      <c r="E193" s="159">
        <f t="shared" si="23"/>
        <v>0</v>
      </c>
      <c r="F193" s="159">
        <f t="shared" si="23"/>
        <v>0</v>
      </c>
      <c r="G193" s="159">
        <f t="shared" si="23"/>
        <v>0</v>
      </c>
      <c r="H193" s="159">
        <f t="shared" si="23"/>
        <v>0</v>
      </c>
      <c r="I193" s="159">
        <f t="shared" si="23"/>
        <v>708</v>
      </c>
      <c r="J193" s="159">
        <f t="shared" si="23"/>
        <v>0</v>
      </c>
      <c r="K193" s="159">
        <f t="shared" si="23"/>
        <v>0</v>
      </c>
      <c r="L193" s="159">
        <f t="shared" si="23"/>
        <v>0</v>
      </c>
      <c r="M193" s="159">
        <f t="shared" si="23"/>
        <v>0</v>
      </c>
      <c r="N193" s="159">
        <f t="shared" si="23"/>
        <v>0</v>
      </c>
      <c r="O193" s="159">
        <f t="shared" si="23"/>
        <v>0</v>
      </c>
      <c r="P193" s="159">
        <f t="shared" si="23"/>
        <v>0</v>
      </c>
      <c r="Q193" s="159">
        <f t="shared" si="23"/>
        <v>0</v>
      </c>
      <c r="R193" s="159">
        <f t="shared" si="23"/>
        <v>0</v>
      </c>
      <c r="S193" s="159">
        <f t="shared" si="23"/>
        <v>0</v>
      </c>
      <c r="T193" s="159">
        <f t="shared" si="23"/>
        <v>0</v>
      </c>
      <c r="U193" s="186">
        <f t="shared" si="22"/>
        <v>708</v>
      </c>
    </row>
    <row r="194" spans="1:21" ht="19.5" customHeight="1">
      <c r="A194" s="166" t="s">
        <v>314</v>
      </c>
      <c r="B194" s="451">
        <f>B193+'ม.ต.'!B194</f>
        <v>99900</v>
      </c>
      <c r="C194" s="451">
        <f>C193+'ม.ต.'!C194</f>
        <v>0</v>
      </c>
      <c r="D194" s="451">
        <f>D193+'ม.ต.'!D194</f>
        <v>0</v>
      </c>
      <c r="E194" s="451">
        <f>E193+'ม.ต.'!E194</f>
        <v>615040</v>
      </c>
      <c r="F194" s="451">
        <f>F193+'ม.ต.'!F194</f>
        <v>0</v>
      </c>
      <c r="G194" s="451">
        <f>G193+'ม.ต.'!G194</f>
        <v>12313.8</v>
      </c>
      <c r="H194" s="451">
        <f>H193+'ม.ต.'!H194</f>
        <v>0</v>
      </c>
      <c r="I194" s="451">
        <f>I193+'ม.ต.'!I194</f>
        <v>708</v>
      </c>
      <c r="J194" s="451">
        <f>J193+'ม.ต.'!J194</f>
        <v>814</v>
      </c>
      <c r="K194" s="451">
        <f>K193+'ม.ต.'!K194</f>
        <v>0</v>
      </c>
      <c r="L194" s="451">
        <f>L193+'ม.ต.'!L194</f>
        <v>0</v>
      </c>
      <c r="M194" s="451">
        <f>M193+'ม.ต.'!M194</f>
        <v>0</v>
      </c>
      <c r="N194" s="451">
        <f>N193+'ม.ต.'!N194</f>
        <v>0</v>
      </c>
      <c r="O194" s="451">
        <f>O193+'ม.ต.'!O194</f>
        <v>0</v>
      </c>
      <c r="P194" s="451">
        <f>P193+'ม.ต.'!P194</f>
        <v>0</v>
      </c>
      <c r="Q194" s="451">
        <f>Q193+'ม.ต.'!Q194</f>
        <v>0</v>
      </c>
      <c r="R194" s="451">
        <f>R193+'ม.ต.'!R194</f>
        <v>0</v>
      </c>
      <c r="S194" s="451">
        <f>S193+'ม.ต.'!S194</f>
        <v>0</v>
      </c>
      <c r="T194" s="451">
        <f>T193+'ม.ต.'!T194</f>
        <v>0</v>
      </c>
      <c r="U194" s="437">
        <f t="shared" si="22"/>
        <v>728775.8</v>
      </c>
    </row>
    <row r="195" spans="1:21" ht="19.5" customHeight="1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</row>
    <row r="199" spans="1:21" ht="19.5" customHeight="1">
      <c r="A199" s="555" t="s">
        <v>275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</row>
    <row r="200" spans="1:21" ht="19.5" customHeight="1">
      <c r="A200" s="556" t="str">
        <f>A172</f>
        <v>รายจ่ายตามงบประมาณ (จ่ายจากเงินอุดหนุน) ประจำเดือนกุมภาพันธ์  2557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</row>
    <row r="201" spans="1:21" ht="19.5" customHeight="1">
      <c r="A201" s="152" t="s">
        <v>276</v>
      </c>
      <c r="B201" s="557" t="s">
        <v>277</v>
      </c>
      <c r="C201" s="558"/>
      <c r="D201" s="154" t="s">
        <v>278</v>
      </c>
      <c r="E201" s="559" t="s">
        <v>279</v>
      </c>
      <c r="F201" s="559"/>
      <c r="G201" s="154" t="s">
        <v>280</v>
      </c>
      <c r="H201" s="154" t="s">
        <v>281</v>
      </c>
      <c r="I201" s="557" t="s">
        <v>282</v>
      </c>
      <c r="J201" s="560"/>
      <c r="K201" s="558"/>
      <c r="L201" s="153" t="s">
        <v>283</v>
      </c>
      <c r="M201" s="559" t="s">
        <v>284</v>
      </c>
      <c r="N201" s="559"/>
      <c r="O201" s="559"/>
      <c r="P201" s="154" t="s">
        <v>285</v>
      </c>
      <c r="Q201" s="559" t="s">
        <v>286</v>
      </c>
      <c r="R201" s="559"/>
      <c r="S201" s="154" t="s">
        <v>287</v>
      </c>
      <c r="T201" s="154" t="s">
        <v>288</v>
      </c>
      <c r="U201" s="561" t="s">
        <v>81</v>
      </c>
    </row>
    <row r="202" spans="1:21" ht="19.5" customHeight="1">
      <c r="A202" s="163" t="s">
        <v>289</v>
      </c>
      <c r="B202" s="156" t="s">
        <v>290</v>
      </c>
      <c r="C202" s="156" t="s">
        <v>291</v>
      </c>
      <c r="D202" s="156" t="s">
        <v>292</v>
      </c>
      <c r="E202" s="156" t="s">
        <v>293</v>
      </c>
      <c r="F202" s="156" t="s">
        <v>294</v>
      </c>
      <c r="G202" s="156" t="s">
        <v>295</v>
      </c>
      <c r="H202" s="156" t="s">
        <v>296</v>
      </c>
      <c r="I202" s="156" t="s">
        <v>297</v>
      </c>
      <c r="J202" s="156" t="s">
        <v>298</v>
      </c>
      <c r="K202" s="156" t="s">
        <v>299</v>
      </c>
      <c r="L202" s="156" t="s">
        <v>300</v>
      </c>
      <c r="M202" s="156" t="s">
        <v>301</v>
      </c>
      <c r="N202" s="156" t="s">
        <v>302</v>
      </c>
      <c r="O202" s="156" t="s">
        <v>303</v>
      </c>
      <c r="P202" s="156" t="s">
        <v>304</v>
      </c>
      <c r="Q202" s="156" t="s">
        <v>305</v>
      </c>
      <c r="R202" s="156" t="s">
        <v>306</v>
      </c>
      <c r="S202" s="156" t="s">
        <v>307</v>
      </c>
      <c r="T202" s="156" t="s">
        <v>308</v>
      </c>
      <c r="U202" s="562"/>
    </row>
    <row r="203" spans="1:21" ht="19.5" customHeight="1">
      <c r="A203" s="179">
        <v>270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7"/>
      <c r="U203" s="159"/>
    </row>
    <row r="204" spans="1:21" ht="19.5" customHeight="1">
      <c r="A204" s="165">
        <v>271</v>
      </c>
      <c r="B204" s="159">
        <v>0</v>
      </c>
      <c r="C204" s="159">
        <v>0</v>
      </c>
      <c r="D204" s="159">
        <v>0</v>
      </c>
      <c r="E204" s="159">
        <v>0</v>
      </c>
      <c r="F204" s="159">
        <v>0</v>
      </c>
      <c r="G204" s="159">
        <v>0</v>
      </c>
      <c r="H204" s="159">
        <v>0</v>
      </c>
      <c r="I204" s="159">
        <v>0</v>
      </c>
      <c r="J204" s="159">
        <v>0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86">
        <f aca="true" t="shared" si="24" ref="U204:U214">SUM(B204:T204)</f>
        <v>0</v>
      </c>
    </row>
    <row r="205" spans="1:21" ht="19.5" customHeight="1">
      <c r="A205" s="165">
        <v>272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86">
        <f t="shared" si="24"/>
        <v>0</v>
      </c>
    </row>
    <row r="206" spans="1:21" ht="19.5" customHeight="1">
      <c r="A206" s="165">
        <v>273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86">
        <f t="shared" si="24"/>
        <v>0</v>
      </c>
    </row>
    <row r="207" spans="1:21" ht="19.5" customHeight="1">
      <c r="A207" s="165">
        <v>274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86">
        <f t="shared" si="24"/>
        <v>0</v>
      </c>
    </row>
    <row r="208" spans="1:21" ht="19.5" customHeight="1">
      <c r="A208" s="166">
        <v>275</v>
      </c>
      <c r="B208" s="159">
        <v>0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86">
        <f t="shared" si="24"/>
        <v>0</v>
      </c>
    </row>
    <row r="209" spans="1:21" ht="19.5" customHeight="1">
      <c r="A209" s="166">
        <v>276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86">
        <f t="shared" si="24"/>
        <v>0</v>
      </c>
    </row>
    <row r="210" spans="1:21" ht="19.5" customHeight="1">
      <c r="A210" s="166">
        <v>277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86">
        <f t="shared" si="24"/>
        <v>0</v>
      </c>
    </row>
    <row r="211" spans="1:21" ht="19.5" customHeight="1">
      <c r="A211" s="166">
        <v>279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86">
        <f t="shared" si="24"/>
        <v>0</v>
      </c>
    </row>
    <row r="212" spans="1:21" ht="19.5" customHeight="1">
      <c r="A212" s="166">
        <v>281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86">
        <f t="shared" si="24"/>
        <v>0</v>
      </c>
    </row>
    <row r="213" spans="1:21" ht="19.5" customHeight="1">
      <c r="A213" s="166">
        <v>283</v>
      </c>
      <c r="B213" s="159">
        <v>0</v>
      </c>
      <c r="C213" s="159">
        <v>0</v>
      </c>
      <c r="D213" s="159">
        <v>0</v>
      </c>
      <c r="E213" s="441">
        <v>0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86">
        <f t="shared" si="24"/>
        <v>0</v>
      </c>
    </row>
    <row r="214" spans="1:21" ht="19.5" customHeight="1">
      <c r="A214" s="166" t="s">
        <v>313</v>
      </c>
      <c r="B214" s="159">
        <f>SUM(B204:B213)</f>
        <v>0</v>
      </c>
      <c r="C214" s="159">
        <f aca="true" t="shared" si="25" ref="C214:T214">SUM(C204:C213)</f>
        <v>0</v>
      </c>
      <c r="D214" s="159">
        <f t="shared" si="25"/>
        <v>0</v>
      </c>
      <c r="E214" s="441">
        <f t="shared" si="25"/>
        <v>0</v>
      </c>
      <c r="F214" s="159">
        <f t="shared" si="25"/>
        <v>0</v>
      </c>
      <c r="G214" s="159">
        <f t="shared" si="25"/>
        <v>0</v>
      </c>
      <c r="H214" s="159">
        <f t="shared" si="25"/>
        <v>0</v>
      </c>
      <c r="I214" s="159">
        <f t="shared" si="25"/>
        <v>0</v>
      </c>
      <c r="J214" s="159">
        <f t="shared" si="25"/>
        <v>0</v>
      </c>
      <c r="K214" s="159">
        <f t="shared" si="25"/>
        <v>0</v>
      </c>
      <c r="L214" s="159">
        <f t="shared" si="25"/>
        <v>0</v>
      </c>
      <c r="M214" s="159">
        <f t="shared" si="25"/>
        <v>0</v>
      </c>
      <c r="N214" s="159">
        <f t="shared" si="25"/>
        <v>0</v>
      </c>
      <c r="O214" s="159">
        <f t="shared" si="25"/>
        <v>0</v>
      </c>
      <c r="P214" s="159">
        <f t="shared" si="25"/>
        <v>0</v>
      </c>
      <c r="Q214" s="159">
        <f t="shared" si="25"/>
        <v>0</v>
      </c>
      <c r="R214" s="159">
        <f t="shared" si="25"/>
        <v>0</v>
      </c>
      <c r="S214" s="159">
        <f t="shared" si="25"/>
        <v>0</v>
      </c>
      <c r="T214" s="159">
        <f t="shared" si="25"/>
        <v>0</v>
      </c>
      <c r="U214" s="186">
        <f t="shared" si="24"/>
        <v>0</v>
      </c>
    </row>
    <row r="215" spans="1:21" ht="19.5" customHeight="1">
      <c r="A215" s="166" t="s">
        <v>315</v>
      </c>
      <c r="B215" s="451">
        <f>B214+'ม.ต.'!B215</f>
        <v>4934.84</v>
      </c>
      <c r="C215" s="451">
        <f>C214+'ม.ต.'!C215</f>
        <v>0</v>
      </c>
      <c r="D215" s="451">
        <f>D214+'ม.ต.'!D215</f>
        <v>0</v>
      </c>
      <c r="E215" s="451">
        <f>E214+'ม.ต.'!E215</f>
        <v>583397.8200000001</v>
      </c>
      <c r="F215" s="451">
        <f>F214+'ม.ต.'!F215</f>
        <v>0</v>
      </c>
      <c r="G215" s="451">
        <f>G214+'ม.ต.'!G215</f>
        <v>0</v>
      </c>
      <c r="H215" s="451">
        <f>H214+'ม.ต.'!H215</f>
        <v>0</v>
      </c>
      <c r="I215" s="451">
        <f>I214+'ม.ต.'!I215</f>
        <v>93920</v>
      </c>
      <c r="J215" s="451">
        <f>J214+'ม.ต.'!J215</f>
        <v>0</v>
      </c>
      <c r="K215" s="451">
        <f>K214+'ม.ต.'!K215</f>
        <v>0</v>
      </c>
      <c r="L215" s="451">
        <f>L214+'ม.ต.'!L215</f>
        <v>0</v>
      </c>
      <c r="M215" s="451">
        <f>M214+'ม.ต.'!M215</f>
        <v>0</v>
      </c>
      <c r="N215" s="451">
        <f>N214+'ม.ต.'!N215</f>
        <v>0</v>
      </c>
      <c r="O215" s="451">
        <f>O214+'ม.ต.'!O215</f>
        <v>0</v>
      </c>
      <c r="P215" s="451">
        <f>P214+'ม.ต.'!P215</f>
        <v>0</v>
      </c>
      <c r="Q215" s="451">
        <f>Q214+'ม.ต.'!Q215</f>
        <v>0</v>
      </c>
      <c r="R215" s="451">
        <f>R214+'ม.ต.'!R215</f>
        <v>0</v>
      </c>
      <c r="S215" s="451">
        <f>S214+'ม.ต.'!S215</f>
        <v>0</v>
      </c>
      <c r="T215" s="451">
        <f>T214+'ม.ต.'!T215</f>
        <v>0</v>
      </c>
      <c r="U215" s="437">
        <f>SUM(B215:T215)</f>
        <v>682252.66</v>
      </c>
    </row>
    <row r="216" spans="1:21" ht="19.5" customHeight="1">
      <c r="A216" s="169">
        <v>300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86"/>
    </row>
    <row r="217" spans="1:21" ht="19.5" customHeight="1">
      <c r="A217" s="166">
        <v>301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86">
        <f aca="true" t="shared" si="26" ref="U217:U222">SUM(B217:T217)</f>
        <v>0</v>
      </c>
    </row>
    <row r="218" spans="1:21" ht="19.5" customHeight="1">
      <c r="A218" s="166">
        <v>303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86">
        <f t="shared" si="26"/>
        <v>0</v>
      </c>
    </row>
    <row r="219" spans="1:21" ht="19.5" customHeight="1">
      <c r="A219" s="166">
        <v>304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86">
        <f t="shared" si="26"/>
        <v>0</v>
      </c>
    </row>
    <row r="220" spans="1:21" ht="19.5" customHeight="1">
      <c r="A220" s="166">
        <v>305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86">
        <f t="shared" si="26"/>
        <v>0</v>
      </c>
    </row>
    <row r="221" spans="1:21" ht="19.5" customHeight="1">
      <c r="A221" s="166" t="s">
        <v>313</v>
      </c>
      <c r="B221" s="159">
        <f>SUM(B217:B220)</f>
        <v>0</v>
      </c>
      <c r="C221" s="159">
        <f aca="true" t="shared" si="27" ref="C221:T221">SUM(C217:C220)</f>
        <v>0</v>
      </c>
      <c r="D221" s="159">
        <f t="shared" si="27"/>
        <v>0</v>
      </c>
      <c r="E221" s="159">
        <f t="shared" si="27"/>
        <v>0</v>
      </c>
      <c r="F221" s="159">
        <f t="shared" si="27"/>
        <v>0</v>
      </c>
      <c r="G221" s="159">
        <f t="shared" si="27"/>
        <v>0</v>
      </c>
      <c r="H221" s="159">
        <f t="shared" si="27"/>
        <v>0</v>
      </c>
      <c r="I221" s="159">
        <f t="shared" si="27"/>
        <v>0</v>
      </c>
      <c r="J221" s="159">
        <f t="shared" si="27"/>
        <v>0</v>
      </c>
      <c r="K221" s="159">
        <f t="shared" si="27"/>
        <v>0</v>
      </c>
      <c r="L221" s="159">
        <f t="shared" si="27"/>
        <v>0</v>
      </c>
      <c r="M221" s="159">
        <f t="shared" si="27"/>
        <v>0</v>
      </c>
      <c r="N221" s="159">
        <f t="shared" si="27"/>
        <v>0</v>
      </c>
      <c r="O221" s="159">
        <f t="shared" si="27"/>
        <v>0</v>
      </c>
      <c r="P221" s="159">
        <f t="shared" si="27"/>
        <v>0</v>
      </c>
      <c r="Q221" s="159">
        <f t="shared" si="27"/>
        <v>0</v>
      </c>
      <c r="R221" s="159">
        <f t="shared" si="27"/>
        <v>0</v>
      </c>
      <c r="S221" s="159">
        <f t="shared" si="27"/>
        <v>0</v>
      </c>
      <c r="T221" s="159">
        <f t="shared" si="27"/>
        <v>0</v>
      </c>
      <c r="U221" s="186">
        <f t="shared" si="26"/>
        <v>0</v>
      </c>
    </row>
    <row r="222" spans="1:21" ht="19.5" customHeight="1">
      <c r="A222" s="166" t="s">
        <v>314</v>
      </c>
      <c r="B222" s="451">
        <f>B221+'ม.ต.'!B222</f>
        <v>0</v>
      </c>
      <c r="C222" s="451">
        <f>C221+'ม.ต.'!C222</f>
        <v>0</v>
      </c>
      <c r="D222" s="451">
        <f>D221+'ม.ต.'!D222</f>
        <v>0</v>
      </c>
      <c r="E222" s="451">
        <f>E221+'ม.ต.'!E222</f>
        <v>0</v>
      </c>
      <c r="F222" s="451">
        <f>F221+'ม.ต.'!F222</f>
        <v>0</v>
      </c>
      <c r="G222" s="451">
        <f>G221+'ม.ต.'!G222</f>
        <v>0</v>
      </c>
      <c r="H222" s="451">
        <f>H221+'ม.ต.'!H222</f>
        <v>0</v>
      </c>
      <c r="I222" s="451">
        <f>I221+'ม.ต.'!I222</f>
        <v>0</v>
      </c>
      <c r="J222" s="451">
        <f>J221+'ม.ต.'!J222</f>
        <v>0</v>
      </c>
      <c r="K222" s="451">
        <f>K221+'ม.ต.'!K222</f>
        <v>0</v>
      </c>
      <c r="L222" s="451">
        <f>L221+'ม.ต.'!L222</f>
        <v>0</v>
      </c>
      <c r="M222" s="451">
        <f>M221+'ม.ต.'!M222</f>
        <v>0</v>
      </c>
      <c r="N222" s="451">
        <f>N221+'ม.ต.'!N222</f>
        <v>0</v>
      </c>
      <c r="O222" s="451">
        <f>O221+'ม.ต.'!O222</f>
        <v>0</v>
      </c>
      <c r="P222" s="451">
        <f>P221+'ม.ต.'!P222</f>
        <v>0</v>
      </c>
      <c r="Q222" s="451">
        <f>Q221+'ม.ต.'!Q222</f>
        <v>0</v>
      </c>
      <c r="R222" s="451">
        <f>R221+'ม.ต.'!R222</f>
        <v>0</v>
      </c>
      <c r="S222" s="451">
        <f>S221+'ม.ต.'!S222</f>
        <v>0</v>
      </c>
      <c r="T222" s="451">
        <f>T221+'ม.ต.'!T222</f>
        <v>0</v>
      </c>
      <c r="U222" s="437">
        <f t="shared" si="26"/>
        <v>0</v>
      </c>
    </row>
    <row r="223" spans="1:21" ht="19.5" customHeight="1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8"/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A200</f>
        <v>รายจ่ายตามงบประมาณ (จ่ายจากเงินอุดหนุน) ประจำเดือนกุมภาพันธ์  2557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86">
        <f>SUM(B232:T232)</f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0</v>
      </c>
      <c r="F233" s="159">
        <v>0</v>
      </c>
      <c r="G233" s="159">
        <v>0</v>
      </c>
      <c r="H233" s="159">
        <v>0</v>
      </c>
      <c r="I233" s="446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68">
        <f>SUM(B233:T233)</f>
        <v>0</v>
      </c>
    </row>
    <row r="234" spans="1:21" ht="19.5" customHeight="1">
      <c r="A234" s="166" t="s">
        <v>313</v>
      </c>
      <c r="B234" s="159">
        <f>SUM(B232:B233)</f>
        <v>0</v>
      </c>
      <c r="C234" s="159">
        <f aca="true" t="shared" si="28" ref="C234:T234">SUM(C232:C233)</f>
        <v>0</v>
      </c>
      <c r="D234" s="159">
        <f t="shared" si="28"/>
        <v>0</v>
      </c>
      <c r="E234" s="159">
        <f t="shared" si="28"/>
        <v>0</v>
      </c>
      <c r="F234" s="159">
        <f t="shared" si="28"/>
        <v>0</v>
      </c>
      <c r="G234" s="159">
        <f t="shared" si="28"/>
        <v>0</v>
      </c>
      <c r="H234" s="159">
        <f t="shared" si="28"/>
        <v>0</v>
      </c>
      <c r="I234" s="446">
        <f t="shared" si="28"/>
        <v>0</v>
      </c>
      <c r="J234" s="159">
        <f t="shared" si="28"/>
        <v>0</v>
      </c>
      <c r="K234" s="159">
        <f t="shared" si="28"/>
        <v>0</v>
      </c>
      <c r="L234" s="159">
        <f t="shared" si="28"/>
        <v>0</v>
      </c>
      <c r="M234" s="159">
        <f t="shared" si="28"/>
        <v>0</v>
      </c>
      <c r="N234" s="159">
        <f t="shared" si="28"/>
        <v>0</v>
      </c>
      <c r="O234" s="159">
        <f t="shared" si="28"/>
        <v>0</v>
      </c>
      <c r="P234" s="159">
        <f t="shared" si="28"/>
        <v>0</v>
      </c>
      <c r="Q234" s="159">
        <f t="shared" si="28"/>
        <v>0</v>
      </c>
      <c r="R234" s="159">
        <f t="shared" si="28"/>
        <v>0</v>
      </c>
      <c r="S234" s="159">
        <f t="shared" si="28"/>
        <v>0</v>
      </c>
      <c r="T234" s="159">
        <f t="shared" si="28"/>
        <v>0</v>
      </c>
      <c r="U234" s="168">
        <f>SUM(B234:T234)</f>
        <v>0</v>
      </c>
    </row>
    <row r="235" spans="1:21" ht="19.5" customHeight="1">
      <c r="A235" s="166" t="s">
        <v>314</v>
      </c>
      <c r="B235" s="451">
        <f>B234+'ม.ต.'!B235</f>
        <v>0</v>
      </c>
      <c r="C235" s="451">
        <f>C234+'ม.ต.'!C235</f>
        <v>0</v>
      </c>
      <c r="D235" s="451">
        <f>D234+'ม.ต.'!D235</f>
        <v>0</v>
      </c>
      <c r="E235" s="451">
        <f>E234+'ม.ต.'!E235</f>
        <v>1782000</v>
      </c>
      <c r="F235" s="451">
        <f>F234+'ม.ต.'!F235</f>
        <v>0</v>
      </c>
      <c r="G235" s="451">
        <f>G234+'ม.ต.'!G235</f>
        <v>0</v>
      </c>
      <c r="H235" s="451">
        <f>H234+'ม.ต.'!H235</f>
        <v>0</v>
      </c>
      <c r="I235" s="451">
        <f>I234+'ม.ต.'!I235</f>
        <v>2435833.6</v>
      </c>
      <c r="J235" s="451">
        <f>J234+'ม.ต.'!J235</f>
        <v>0</v>
      </c>
      <c r="K235" s="451">
        <f>K234+'ม.ต.'!K235</f>
        <v>0</v>
      </c>
      <c r="L235" s="451">
        <f>L234+'ม.ต.'!L235</f>
        <v>0</v>
      </c>
      <c r="M235" s="451">
        <f>M234+'ม.ต.'!M235</f>
        <v>0</v>
      </c>
      <c r="N235" s="451">
        <f>N234+'ม.ต.'!N235</f>
        <v>0</v>
      </c>
      <c r="O235" s="451">
        <f>O234+'ม.ต.'!O235</f>
        <v>0</v>
      </c>
      <c r="P235" s="451">
        <f>P234+'ม.ต.'!P235</f>
        <v>0</v>
      </c>
      <c r="Q235" s="451">
        <f>Q234+'ม.ต.'!Q235</f>
        <v>0</v>
      </c>
      <c r="R235" s="451">
        <f>R234+'ม.ต.'!R235</f>
        <v>0</v>
      </c>
      <c r="S235" s="451">
        <f>S234+'ม.ต.'!S235</f>
        <v>0</v>
      </c>
      <c r="T235" s="451">
        <f>T234+'ม.ต.'!T235</f>
        <v>0</v>
      </c>
      <c r="U235" s="437">
        <f>SUM(B235:T235)</f>
        <v>4217833.6</v>
      </c>
    </row>
    <row r="236" spans="1:21" ht="19.5" customHeight="1">
      <c r="A236" s="169">
        <v>450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86"/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86">
        <f aca="true" t="shared" si="29" ref="U237:U242">SUM(B237:T237)</f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86">
        <f t="shared" si="29"/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86">
        <f t="shared" si="29"/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86">
        <f t="shared" si="29"/>
        <v>0</v>
      </c>
    </row>
    <row r="241" spans="1:21" ht="19.5" customHeight="1">
      <c r="A241" s="166" t="s">
        <v>313</v>
      </c>
      <c r="B241" s="159">
        <f>SUM(B237:B240)</f>
        <v>0</v>
      </c>
      <c r="C241" s="159">
        <f aca="true" t="shared" si="30" ref="C241:T241">SUM(C237:C240)</f>
        <v>0</v>
      </c>
      <c r="D241" s="159">
        <f t="shared" si="30"/>
        <v>0</v>
      </c>
      <c r="E241" s="159">
        <f t="shared" si="30"/>
        <v>0</v>
      </c>
      <c r="F241" s="159">
        <f t="shared" si="30"/>
        <v>0</v>
      </c>
      <c r="G241" s="159">
        <f t="shared" si="30"/>
        <v>0</v>
      </c>
      <c r="H241" s="159">
        <f t="shared" si="30"/>
        <v>0</v>
      </c>
      <c r="I241" s="159">
        <f t="shared" si="30"/>
        <v>0</v>
      </c>
      <c r="J241" s="159">
        <f t="shared" si="30"/>
        <v>0</v>
      </c>
      <c r="K241" s="159">
        <f t="shared" si="30"/>
        <v>0</v>
      </c>
      <c r="L241" s="159">
        <f t="shared" si="30"/>
        <v>0</v>
      </c>
      <c r="M241" s="159">
        <f t="shared" si="30"/>
        <v>0</v>
      </c>
      <c r="N241" s="159">
        <f t="shared" si="30"/>
        <v>0</v>
      </c>
      <c r="O241" s="159">
        <f t="shared" si="30"/>
        <v>0</v>
      </c>
      <c r="P241" s="159">
        <f t="shared" si="30"/>
        <v>0</v>
      </c>
      <c r="Q241" s="159">
        <f t="shared" si="30"/>
        <v>0</v>
      </c>
      <c r="R241" s="159">
        <f t="shared" si="30"/>
        <v>0</v>
      </c>
      <c r="S241" s="159">
        <f t="shared" si="30"/>
        <v>0</v>
      </c>
      <c r="T241" s="159">
        <f t="shared" si="30"/>
        <v>0</v>
      </c>
      <c r="U241" s="186">
        <f t="shared" si="29"/>
        <v>0</v>
      </c>
    </row>
    <row r="242" spans="1:21" ht="19.5" customHeight="1">
      <c r="A242" s="166" t="s">
        <v>314</v>
      </c>
      <c r="B242" s="451">
        <f>B241+'ม.ต.'!B242</f>
        <v>0</v>
      </c>
      <c r="C242" s="451">
        <f>C241+'ม.ต.'!C242</f>
        <v>0</v>
      </c>
      <c r="D242" s="451">
        <f>D241+'ม.ต.'!D242</f>
        <v>0</v>
      </c>
      <c r="E242" s="451">
        <f>E241+'ม.ต.'!E242</f>
        <v>0</v>
      </c>
      <c r="F242" s="451">
        <f>F241+'ม.ต.'!F242</f>
        <v>0</v>
      </c>
      <c r="G242" s="451">
        <f>G241+'ม.ต.'!G242</f>
        <v>0</v>
      </c>
      <c r="H242" s="451">
        <f>H241+'ม.ต.'!H242</f>
        <v>0</v>
      </c>
      <c r="I242" s="451">
        <f>I241+'ม.ต.'!I242</f>
        <v>0</v>
      </c>
      <c r="J242" s="451">
        <f>J241+'ม.ต.'!J242</f>
        <v>0</v>
      </c>
      <c r="K242" s="451">
        <f>K241+'ม.ต.'!K242</f>
        <v>0</v>
      </c>
      <c r="L242" s="451">
        <f>L241+'ม.ต.'!L242</f>
        <v>0</v>
      </c>
      <c r="M242" s="451">
        <f>M241+'ม.ต.'!M242</f>
        <v>0</v>
      </c>
      <c r="N242" s="451">
        <f>N241+'ม.ต.'!N242</f>
        <v>0</v>
      </c>
      <c r="O242" s="451">
        <f>O241+'ม.ต.'!O242</f>
        <v>0</v>
      </c>
      <c r="P242" s="451">
        <f>P241+'ม.ต.'!P242</f>
        <v>0</v>
      </c>
      <c r="Q242" s="451">
        <f>Q241+'ม.ต.'!Q242</f>
        <v>0</v>
      </c>
      <c r="R242" s="451">
        <f>R241+'ม.ต.'!R242</f>
        <v>0</v>
      </c>
      <c r="S242" s="451">
        <f>S241+'ม.ต.'!S242</f>
        <v>0</v>
      </c>
      <c r="T242" s="451">
        <f>T241+'ม.ต.'!T242</f>
        <v>0</v>
      </c>
      <c r="U242" s="437">
        <f t="shared" si="29"/>
        <v>0</v>
      </c>
    </row>
    <row r="243" spans="1:21" ht="19.5" customHeight="1">
      <c r="A243" s="169">
        <v>500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86"/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86">
        <f aca="true" t="shared" si="31" ref="U244:U250">SUM(B244:T244)</f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86">
        <f t="shared" si="31"/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86">
        <f t="shared" si="31"/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86">
        <f t="shared" si="31"/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86">
        <f t="shared" si="31"/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86">
        <f t="shared" si="31"/>
        <v>0</v>
      </c>
    </row>
    <row r="250" spans="1:21" ht="19.5" customHeight="1">
      <c r="A250" s="166" t="s">
        <v>313</v>
      </c>
      <c r="B250" s="159">
        <f>SUM(B244:B249)</f>
        <v>0</v>
      </c>
      <c r="C250" s="159">
        <f aca="true" t="shared" si="32" ref="C250:T250">SUM(C244:C249)</f>
        <v>0</v>
      </c>
      <c r="D250" s="159">
        <f t="shared" si="32"/>
        <v>0</v>
      </c>
      <c r="E250" s="159">
        <f t="shared" si="32"/>
        <v>0</v>
      </c>
      <c r="F250" s="159">
        <f t="shared" si="32"/>
        <v>0</v>
      </c>
      <c r="G250" s="159">
        <f t="shared" si="32"/>
        <v>0</v>
      </c>
      <c r="H250" s="159">
        <f t="shared" si="32"/>
        <v>0</v>
      </c>
      <c r="I250" s="159">
        <f t="shared" si="32"/>
        <v>0</v>
      </c>
      <c r="J250" s="159">
        <f t="shared" si="32"/>
        <v>0</v>
      </c>
      <c r="K250" s="159">
        <f t="shared" si="32"/>
        <v>0</v>
      </c>
      <c r="L250" s="159">
        <f t="shared" si="32"/>
        <v>0</v>
      </c>
      <c r="M250" s="159">
        <f t="shared" si="32"/>
        <v>0</v>
      </c>
      <c r="N250" s="159">
        <f t="shared" si="32"/>
        <v>0</v>
      </c>
      <c r="O250" s="159">
        <f t="shared" si="32"/>
        <v>0</v>
      </c>
      <c r="P250" s="159">
        <f t="shared" si="32"/>
        <v>0</v>
      </c>
      <c r="Q250" s="159">
        <f t="shared" si="32"/>
        <v>0</v>
      </c>
      <c r="R250" s="159">
        <f t="shared" si="32"/>
        <v>0</v>
      </c>
      <c r="S250" s="159">
        <f t="shared" si="32"/>
        <v>0</v>
      </c>
      <c r="T250" s="159">
        <f t="shared" si="32"/>
        <v>0</v>
      </c>
      <c r="U250" s="186">
        <f t="shared" si="31"/>
        <v>0</v>
      </c>
    </row>
    <row r="251" spans="1:21" ht="19.5" customHeight="1">
      <c r="A251" s="166" t="s">
        <v>314</v>
      </c>
      <c r="B251" s="451">
        <f>B250+'ม.ต.'!B251</f>
        <v>0</v>
      </c>
      <c r="C251" s="451">
        <f>C250+'ม.ต.'!C251</f>
        <v>0</v>
      </c>
      <c r="D251" s="451">
        <f>D250+'ม.ต.'!D251</f>
        <v>0</v>
      </c>
      <c r="E251" s="451">
        <f>E250+'ม.ต.'!E251</f>
        <v>0</v>
      </c>
      <c r="F251" s="451">
        <f>F250+'ม.ต.'!F251</f>
        <v>0</v>
      </c>
      <c r="G251" s="451">
        <f>G250+'ม.ต.'!G251</f>
        <v>0</v>
      </c>
      <c r="H251" s="451">
        <f>H250+'ม.ต.'!H251</f>
        <v>0</v>
      </c>
      <c r="I251" s="451">
        <f>I250+'ม.ต.'!I251</f>
        <v>0</v>
      </c>
      <c r="J251" s="451">
        <f>J250+'ม.ต.'!J251</f>
        <v>0</v>
      </c>
      <c r="K251" s="451">
        <f>K250+'ม.ต.'!K251</f>
        <v>0</v>
      </c>
      <c r="L251" s="451">
        <f>L250+'ม.ต.'!L251</f>
        <v>0</v>
      </c>
      <c r="M251" s="451">
        <f>M250+'ม.ต.'!M251</f>
        <v>0</v>
      </c>
      <c r="N251" s="451">
        <f>N250+'ม.ต.'!N251</f>
        <v>0</v>
      </c>
      <c r="O251" s="451">
        <f>O250+'ม.ต.'!O251</f>
        <v>0</v>
      </c>
      <c r="P251" s="451">
        <f>P250+'ม.ต.'!P251</f>
        <v>0</v>
      </c>
      <c r="Q251" s="451">
        <f>Q250+'ม.ต.'!Q251</f>
        <v>0</v>
      </c>
      <c r="R251" s="451">
        <f>R250+'ม.ต.'!R251</f>
        <v>0</v>
      </c>
      <c r="S251" s="451">
        <f>S250+'ม.ต.'!S251</f>
        <v>0</v>
      </c>
      <c r="T251" s="451">
        <f>T250+'ม.ต.'!T251</f>
        <v>0</v>
      </c>
      <c r="U251" s="437">
        <f>SUM(B251:T251)</f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ประจำเดือนกุมภาพันธ์  2557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86">
        <f aca="true" t="shared" si="33" ref="U261:U266">SUM(B261:T261)</f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86">
        <f t="shared" si="33"/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86">
        <f t="shared" si="33"/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86">
        <f t="shared" si="33"/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86">
        <f t="shared" si="33"/>
        <v>0</v>
      </c>
    </row>
    <row r="266" spans="1:21" ht="19.5" customHeight="1">
      <c r="A266" s="166" t="s">
        <v>313</v>
      </c>
      <c r="B266" s="159">
        <f>SUM(B261:B265)</f>
        <v>0</v>
      </c>
      <c r="C266" s="159">
        <f aca="true" t="shared" si="34" ref="C266:T266">SUM(C261:C265)</f>
        <v>0</v>
      </c>
      <c r="D266" s="159">
        <f t="shared" si="34"/>
        <v>0</v>
      </c>
      <c r="E266" s="159">
        <f t="shared" si="34"/>
        <v>0</v>
      </c>
      <c r="F266" s="159">
        <f t="shared" si="34"/>
        <v>0</v>
      </c>
      <c r="G266" s="159">
        <f t="shared" si="34"/>
        <v>0</v>
      </c>
      <c r="H266" s="159">
        <f t="shared" si="34"/>
        <v>0</v>
      </c>
      <c r="I266" s="159">
        <f t="shared" si="34"/>
        <v>0</v>
      </c>
      <c r="J266" s="159">
        <f t="shared" si="34"/>
        <v>0</v>
      </c>
      <c r="K266" s="159">
        <f t="shared" si="34"/>
        <v>0</v>
      </c>
      <c r="L266" s="159">
        <f t="shared" si="34"/>
        <v>0</v>
      </c>
      <c r="M266" s="159">
        <f t="shared" si="34"/>
        <v>0</v>
      </c>
      <c r="N266" s="159">
        <f t="shared" si="34"/>
        <v>0</v>
      </c>
      <c r="O266" s="159">
        <f t="shared" si="34"/>
        <v>0</v>
      </c>
      <c r="P266" s="159">
        <f t="shared" si="34"/>
        <v>0</v>
      </c>
      <c r="Q266" s="159">
        <f t="shared" si="34"/>
        <v>0</v>
      </c>
      <c r="R266" s="159">
        <f t="shared" si="34"/>
        <v>0</v>
      </c>
      <c r="S266" s="159">
        <f t="shared" si="34"/>
        <v>0</v>
      </c>
      <c r="T266" s="159">
        <f t="shared" si="34"/>
        <v>0</v>
      </c>
      <c r="U266" s="186">
        <f t="shared" si="33"/>
        <v>0</v>
      </c>
    </row>
    <row r="267" spans="1:22" ht="19.5" customHeight="1">
      <c r="A267" s="166" t="s">
        <v>314</v>
      </c>
      <c r="B267" s="451">
        <f>B266+'ม.ต.'!B267</f>
        <v>0</v>
      </c>
      <c r="C267" s="451">
        <f>C266+'ม.ต.'!C267</f>
        <v>0</v>
      </c>
      <c r="D267" s="451">
        <f>D266+'ม.ต.'!D267</f>
        <v>0</v>
      </c>
      <c r="E267" s="451">
        <f>E266+'ม.ต.'!E267</f>
        <v>0</v>
      </c>
      <c r="F267" s="451">
        <f>F266+'ม.ต.'!F267</f>
        <v>0</v>
      </c>
      <c r="G267" s="451">
        <f>G266+'ม.ต.'!G267</f>
        <v>0</v>
      </c>
      <c r="H267" s="451">
        <f>H266+'ม.ต.'!H267</f>
        <v>0</v>
      </c>
      <c r="I267" s="451">
        <f>I266+'ม.ต.'!I267</f>
        <v>0</v>
      </c>
      <c r="J267" s="451">
        <f>J266+'ม.ต.'!J267</f>
        <v>0</v>
      </c>
      <c r="K267" s="451">
        <f>K266+'ม.ต.'!K267</f>
        <v>0</v>
      </c>
      <c r="L267" s="451">
        <f>L266+'ม.ต.'!L267</f>
        <v>0</v>
      </c>
      <c r="M267" s="451">
        <f>M266+'ม.ต.'!M267</f>
        <v>0</v>
      </c>
      <c r="N267" s="451">
        <f>N266+'ม.ต.'!N267</f>
        <v>0</v>
      </c>
      <c r="O267" s="451">
        <f>O266+'ม.ต.'!O267</f>
        <v>0</v>
      </c>
      <c r="P267" s="451">
        <f>P266+'ม.ต.'!P267</f>
        <v>0</v>
      </c>
      <c r="Q267" s="451">
        <f>Q266+'ม.ต.'!Q267</f>
        <v>0</v>
      </c>
      <c r="R267" s="451">
        <f>R266+'ม.ต.'!R267</f>
        <v>0</v>
      </c>
      <c r="S267" s="451">
        <f>S266+'ม.ต.'!S267</f>
        <v>0</v>
      </c>
      <c r="T267" s="451">
        <f>T266+'ม.ต.'!T267</f>
        <v>0</v>
      </c>
      <c r="U267" s="437">
        <f>SUM(B267:T267)</f>
        <v>0</v>
      </c>
      <c r="V267" s="442">
        <f>U267+U251+U242+U235+U222+U215+U194+U187+U170+U165+U160+U152</f>
        <v>5637362.06</v>
      </c>
    </row>
    <row r="268" ht="19.5" customHeight="1">
      <c r="V268" s="190">
        <f>V267+V129</f>
        <v>10173959.329999998</v>
      </c>
    </row>
  </sheetData>
  <sheetProtection/>
  <mergeCells count="81">
    <mergeCell ref="A1:U1"/>
    <mergeCell ref="A2:U2"/>
    <mergeCell ref="B3:C3"/>
    <mergeCell ref="E3:F3"/>
    <mergeCell ref="I3:K3"/>
    <mergeCell ref="M3:O3"/>
    <mergeCell ref="Q3:R3"/>
    <mergeCell ref="U3:U4"/>
    <mergeCell ref="A30:U30"/>
    <mergeCell ref="A31:U31"/>
    <mergeCell ref="B32:C32"/>
    <mergeCell ref="E32:F32"/>
    <mergeCell ref="I32:K32"/>
    <mergeCell ref="M32:O32"/>
    <mergeCell ref="Q32:R32"/>
    <mergeCell ref="U32:U33"/>
    <mergeCell ref="A58:U58"/>
    <mergeCell ref="A59:U59"/>
    <mergeCell ref="B60:C60"/>
    <mergeCell ref="E60:F60"/>
    <mergeCell ref="I60:K60"/>
    <mergeCell ref="M60:O60"/>
    <mergeCell ref="Q60:R60"/>
    <mergeCell ref="U60:U61"/>
    <mergeCell ref="A86:U86"/>
    <mergeCell ref="A87:U87"/>
    <mergeCell ref="B88:C88"/>
    <mergeCell ref="E88:F88"/>
    <mergeCell ref="I88:K88"/>
    <mergeCell ref="M88:O88"/>
    <mergeCell ref="Q88:R88"/>
    <mergeCell ref="U88:U89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Q132:R132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71:U171"/>
    <mergeCell ref="A172:U172"/>
    <mergeCell ref="B173:C173"/>
    <mergeCell ref="E173:F173"/>
    <mergeCell ref="I173:K173"/>
    <mergeCell ref="M173:O173"/>
    <mergeCell ref="Q173:R173"/>
    <mergeCell ref="U173:U174"/>
    <mergeCell ref="A199:U199"/>
    <mergeCell ref="A200:U200"/>
    <mergeCell ref="B201:C201"/>
    <mergeCell ref="E201:F201"/>
    <mergeCell ref="I201:K201"/>
    <mergeCell ref="M201:O201"/>
    <mergeCell ref="Q201:R201"/>
    <mergeCell ref="U201:U202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256:U256"/>
    <mergeCell ref="A257:U257"/>
    <mergeCell ref="B258:C258"/>
    <mergeCell ref="E258:F258"/>
    <mergeCell ref="I258:K258"/>
    <mergeCell ref="M258:O258"/>
    <mergeCell ref="Q258:R258"/>
    <mergeCell ref="U258:U259"/>
  </mergeCells>
  <printOptions/>
  <pageMargins left="0.27" right="0.17" top="0.37" bottom="0.18" header="0.21" footer="0.1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68"/>
  <sheetViews>
    <sheetView zoomScale="120" zoomScaleNormal="120" zoomScalePageLayoutView="0" workbookViewId="0" topLeftCell="A7">
      <selection activeCell="W9" sqref="W9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3" width="14.57421875" style="0" customWidth="1"/>
    <col min="24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452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126253</v>
      </c>
      <c r="U6" s="159">
        <f>T6</f>
        <v>126253</v>
      </c>
      <c r="V6" s="198" t="s">
        <v>232</v>
      </c>
      <c r="W6" s="442">
        <f>U11+U152</f>
        <v>187902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 s="443">
        <f>U19+U160</f>
        <v>1933505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 s="443">
        <f>U24+U165</f>
        <v>73560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 s="443">
        <f>U29+U170</f>
        <v>965694</v>
      </c>
    </row>
    <row r="10" spans="1:23" ht="18.75" customHeight="1">
      <c r="A10" s="159" t="s">
        <v>313</v>
      </c>
      <c r="B10" s="159">
        <f>SUM(B6:B9)</f>
        <v>0</v>
      </c>
      <c r="C10" s="159">
        <f aca="true" t="shared" si="0" ref="C10:U10">SUM(C6:C9)</f>
        <v>0</v>
      </c>
      <c r="D10" s="159">
        <f t="shared" si="0"/>
        <v>0</v>
      </c>
      <c r="E10" s="159">
        <f t="shared" si="0"/>
        <v>0</v>
      </c>
      <c r="F10" s="159">
        <f t="shared" si="0"/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 t="shared" si="0"/>
        <v>0</v>
      </c>
      <c r="P10" s="159">
        <f t="shared" si="0"/>
        <v>0</v>
      </c>
      <c r="Q10" s="159">
        <f t="shared" si="0"/>
        <v>0</v>
      </c>
      <c r="R10" s="159">
        <f t="shared" si="0"/>
        <v>0</v>
      </c>
      <c r="S10" s="159">
        <f t="shared" si="0"/>
        <v>0</v>
      </c>
      <c r="T10" s="159">
        <f t="shared" si="0"/>
        <v>126253</v>
      </c>
      <c r="U10" s="159">
        <f t="shared" si="0"/>
        <v>126253</v>
      </c>
      <c r="V10" s="198" t="s">
        <v>192</v>
      </c>
      <c r="W10" s="443">
        <f>U46+U187</f>
        <v>1512890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T10+'ก.พ.'!T11</f>
        <v>177402</v>
      </c>
      <c r="U11" s="199">
        <f>T11</f>
        <v>177402</v>
      </c>
      <c r="V11" s="198" t="s">
        <v>194</v>
      </c>
      <c r="W11" s="443">
        <f>U53+U194</f>
        <v>1235968.61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443">
        <f>U74+U215</f>
        <v>1411050.3300000003</v>
      </c>
    </row>
    <row r="13" spans="1:23" ht="18.75" customHeight="1">
      <c r="A13" s="159">
        <v>101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 aca="true" t="shared" si="1" ref="U13:U19">SUM(B13:T13)</f>
        <v>0</v>
      </c>
      <c r="V13" s="198" t="s">
        <v>198</v>
      </c>
      <c r="W13" s="443">
        <f>U81+U222</f>
        <v>75088.44</v>
      </c>
    </row>
    <row r="14" spans="1:23" ht="18.75" customHeight="1">
      <c r="A14" s="159">
        <v>102</v>
      </c>
      <c r="B14" s="159">
        <v>129624</v>
      </c>
      <c r="C14" s="159">
        <v>29610</v>
      </c>
      <c r="D14" s="159">
        <v>0</v>
      </c>
      <c r="E14" s="159">
        <v>16030</v>
      </c>
      <c r="F14" s="159">
        <v>0</v>
      </c>
      <c r="G14" s="159">
        <v>0</v>
      </c>
      <c r="H14" s="159">
        <v>0</v>
      </c>
      <c r="I14" s="159">
        <v>32280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 t="shared" si="1"/>
        <v>207544</v>
      </c>
      <c r="V14" s="198" t="s">
        <v>200</v>
      </c>
      <c r="W14" s="443">
        <f>U94+U235</f>
        <v>4217833.6</v>
      </c>
    </row>
    <row r="15" spans="1:23" ht="18.75" customHeight="1">
      <c r="A15" s="159">
        <v>103</v>
      </c>
      <c r="B15" s="159">
        <v>19055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3500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 t="shared" si="1"/>
        <v>22555</v>
      </c>
      <c r="V15" s="198" t="s">
        <v>202</v>
      </c>
      <c r="W15" s="443">
        <f>U101+U242</f>
        <v>148680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 t="shared" si="1"/>
        <v>0</v>
      </c>
      <c r="V16" s="198" t="s">
        <v>204</v>
      </c>
      <c r="W16" s="443">
        <f>U110+U251</f>
        <v>0</v>
      </c>
    </row>
    <row r="17" spans="1:23" ht="18.75" customHeight="1">
      <c r="A17" s="159">
        <v>106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 t="shared" si="1"/>
        <v>0</v>
      </c>
      <c r="V17" s="198" t="s">
        <v>206</v>
      </c>
      <c r="W17" s="443">
        <f>U127+U267</f>
        <v>0</v>
      </c>
    </row>
    <row r="18" spans="1:23" ht="18.75" customHeight="1">
      <c r="A18" s="159" t="s">
        <v>313</v>
      </c>
      <c r="B18" s="159">
        <f>SUM(B13:B17)</f>
        <v>148679</v>
      </c>
      <c r="C18" s="159">
        <f>SUM(C13:C17)</f>
        <v>29610</v>
      </c>
      <c r="D18" s="159">
        <v>0</v>
      </c>
      <c r="E18" s="159">
        <f>SUM(E13:E17)</f>
        <v>16030</v>
      </c>
      <c r="F18" s="159">
        <v>0</v>
      </c>
      <c r="G18" s="159">
        <v>0</v>
      </c>
      <c r="H18" s="159">
        <v>0</v>
      </c>
      <c r="I18" s="159">
        <f>SUM(I13:I17)</f>
        <v>35780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 t="shared" si="1"/>
        <v>230099</v>
      </c>
      <c r="W18" s="443">
        <f>SUM(W6:W17)</f>
        <v>11762171.98</v>
      </c>
    </row>
    <row r="19" spans="1:21" ht="18.75" customHeight="1">
      <c r="A19" s="159" t="s">
        <v>314</v>
      </c>
      <c r="B19" s="451">
        <f>B18+'ก.พ.'!B19</f>
        <v>1251490</v>
      </c>
      <c r="C19" s="451">
        <f>C18+'ก.พ.'!C19</f>
        <v>216987</v>
      </c>
      <c r="D19" s="451">
        <f>D18+'ก.พ.'!D19</f>
        <v>0</v>
      </c>
      <c r="E19" s="451">
        <f>E18+'ก.พ.'!E19</f>
        <v>221100</v>
      </c>
      <c r="F19" s="451">
        <f>F18+'ก.พ.'!F19</f>
        <v>0</v>
      </c>
      <c r="G19" s="451">
        <f>G18+'ก.พ.'!G19</f>
        <v>0</v>
      </c>
      <c r="H19" s="451">
        <f>H18+'ก.พ.'!H19</f>
        <v>0</v>
      </c>
      <c r="I19" s="451">
        <f>I18+'ก.พ.'!I19</f>
        <v>243928</v>
      </c>
      <c r="J19" s="451">
        <f>J18+'ก.พ.'!J19</f>
        <v>0</v>
      </c>
      <c r="K19" s="451">
        <f>K18+'ก.พ.'!K19</f>
        <v>0</v>
      </c>
      <c r="L19" s="451">
        <f>L18+'ก.พ.'!L19</f>
        <v>0</v>
      </c>
      <c r="M19" s="451">
        <f>M18+'ก.พ.'!M19</f>
        <v>0</v>
      </c>
      <c r="N19" s="451">
        <f>N18+'ก.พ.'!N19</f>
        <v>0</v>
      </c>
      <c r="O19" s="451">
        <f>O18+'ก.พ.'!O19</f>
        <v>0</v>
      </c>
      <c r="P19" s="451">
        <f>P18+'ก.พ.'!P19</f>
        <v>0</v>
      </c>
      <c r="Q19" s="451">
        <f>Q18+'ก.พ.'!Q19</f>
        <v>0</v>
      </c>
      <c r="R19" s="451">
        <f>R18+'ก.พ.'!R19</f>
        <v>0</v>
      </c>
      <c r="S19" s="451">
        <f>S18+'ก.พ.'!S19</f>
        <v>0</v>
      </c>
      <c r="T19" s="451">
        <f>T18+'ก.พ.'!T19</f>
        <v>0</v>
      </c>
      <c r="U19" s="452">
        <f t="shared" si="1"/>
        <v>1933505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10760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SUM(B21:T21)</f>
        <v>10760</v>
      </c>
    </row>
    <row r="22" spans="1:21" ht="18.75" customHeight="1">
      <c r="A22" s="159">
        <v>122</v>
      </c>
      <c r="B22" s="159">
        <v>0</v>
      </c>
      <c r="C22" s="159">
        <v>1500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SUM(B22:T22)</f>
        <v>1500</v>
      </c>
    </row>
    <row r="23" spans="1:21" ht="18.75" customHeight="1">
      <c r="A23" s="159" t="s">
        <v>313</v>
      </c>
      <c r="B23" s="159">
        <f>SUM(B21:B22)</f>
        <v>0</v>
      </c>
      <c r="C23" s="159">
        <f>SUM(C21:C22)</f>
        <v>12260</v>
      </c>
      <c r="D23" s="159">
        <f aca="true" t="shared" si="2" ref="D23:T23">SUM(D21:D22)</f>
        <v>0</v>
      </c>
      <c r="E23" s="159">
        <f t="shared" si="2"/>
        <v>0</v>
      </c>
      <c r="F23" s="159">
        <f t="shared" si="2"/>
        <v>0</v>
      </c>
      <c r="G23" s="159">
        <f t="shared" si="2"/>
        <v>0</v>
      </c>
      <c r="H23" s="159">
        <f t="shared" si="2"/>
        <v>0</v>
      </c>
      <c r="I23" s="159">
        <f t="shared" si="2"/>
        <v>0</v>
      </c>
      <c r="J23" s="159">
        <f t="shared" si="2"/>
        <v>0</v>
      </c>
      <c r="K23" s="159">
        <f t="shared" si="2"/>
        <v>0</v>
      </c>
      <c r="L23" s="159">
        <f t="shared" si="2"/>
        <v>0</v>
      </c>
      <c r="M23" s="159">
        <f t="shared" si="2"/>
        <v>0</v>
      </c>
      <c r="N23" s="159">
        <f t="shared" si="2"/>
        <v>0</v>
      </c>
      <c r="O23" s="159">
        <f t="shared" si="2"/>
        <v>0</v>
      </c>
      <c r="P23" s="159">
        <f t="shared" si="2"/>
        <v>0</v>
      </c>
      <c r="Q23" s="159">
        <f t="shared" si="2"/>
        <v>0</v>
      </c>
      <c r="R23" s="159">
        <f t="shared" si="2"/>
        <v>0</v>
      </c>
      <c r="S23" s="159">
        <f t="shared" si="2"/>
        <v>0</v>
      </c>
      <c r="T23" s="159">
        <f t="shared" si="2"/>
        <v>0</v>
      </c>
      <c r="U23" s="159">
        <f>SUM(B23:T23)</f>
        <v>12260</v>
      </c>
    </row>
    <row r="24" spans="1:21" ht="18.75" customHeight="1">
      <c r="A24" s="159" t="s">
        <v>314</v>
      </c>
      <c r="B24" s="451">
        <f>B23+'ก.พ.'!B24</f>
        <v>0</v>
      </c>
      <c r="C24" s="451">
        <f>C23+'ก.พ.'!C24</f>
        <v>73560</v>
      </c>
      <c r="D24" s="451">
        <f>D23+'ก.พ.'!D24</f>
        <v>0</v>
      </c>
      <c r="E24" s="451">
        <f>E23+'ก.พ.'!E24</f>
        <v>0</v>
      </c>
      <c r="F24" s="451">
        <f>F23+'ก.พ.'!F24</f>
        <v>0</v>
      </c>
      <c r="G24" s="451">
        <f>G23+'ก.พ.'!G24</f>
        <v>0</v>
      </c>
      <c r="H24" s="451">
        <f>H23+'ก.พ.'!H24</f>
        <v>0</v>
      </c>
      <c r="I24" s="451">
        <f>I23+'ก.พ.'!I24</f>
        <v>0</v>
      </c>
      <c r="J24" s="451">
        <f>J23+'ก.พ.'!J24</f>
        <v>0</v>
      </c>
      <c r="K24" s="451">
        <f>K23+'ก.พ.'!K24</f>
        <v>0</v>
      </c>
      <c r="L24" s="451">
        <f>L23+'ก.พ.'!L24</f>
        <v>0</v>
      </c>
      <c r="M24" s="451">
        <f>M23+'ก.พ.'!M24</f>
        <v>0</v>
      </c>
      <c r="N24" s="451">
        <f>N23+'ก.พ.'!N24</f>
        <v>0</v>
      </c>
      <c r="O24" s="451">
        <f>O23+'ก.พ.'!O24</f>
        <v>0</v>
      </c>
      <c r="P24" s="451">
        <f>P23+'ก.พ.'!P24</f>
        <v>0</v>
      </c>
      <c r="Q24" s="451">
        <f>Q23+'ก.พ.'!Q24</f>
        <v>0</v>
      </c>
      <c r="R24" s="451">
        <f>R23+'ก.พ.'!R24</f>
        <v>0</v>
      </c>
      <c r="S24" s="451">
        <f>S23+'ก.พ.'!S24</f>
        <v>0</v>
      </c>
      <c r="T24" s="451">
        <f>T23+'ก.พ.'!T24</f>
        <v>0</v>
      </c>
      <c r="U24" s="199">
        <f>SUM(B24:T24)</f>
        <v>73560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49690</v>
      </c>
      <c r="C26" s="159">
        <v>6270</v>
      </c>
      <c r="D26" s="159">
        <v>0</v>
      </c>
      <c r="E26" s="159">
        <v>9140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76710</v>
      </c>
    </row>
    <row r="27" spans="1:21" ht="18.75" customHeight="1">
      <c r="A27" s="159">
        <v>132</v>
      </c>
      <c r="B27" s="159">
        <v>23829</v>
      </c>
      <c r="C27" s="159">
        <v>2730</v>
      </c>
      <c r="D27" s="159">
        <v>0</v>
      </c>
      <c r="E27" s="159">
        <v>15290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48239</v>
      </c>
    </row>
    <row r="28" spans="1:21" ht="18.75" customHeight="1">
      <c r="A28" s="159" t="s">
        <v>313</v>
      </c>
      <c r="B28" s="159">
        <f>SUM(B26:B27)</f>
        <v>73519</v>
      </c>
      <c r="C28" s="159">
        <f>SUM(C26:C27)</f>
        <v>9000</v>
      </c>
      <c r="D28" s="159">
        <v>0</v>
      </c>
      <c r="E28" s="159">
        <f>SUM(E26:E27)</f>
        <v>24430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124949</v>
      </c>
    </row>
    <row r="29" spans="1:21" ht="18.75" customHeight="1">
      <c r="A29" s="159" t="s">
        <v>314</v>
      </c>
      <c r="B29" s="451">
        <f>B28+'ก.พ.'!B29</f>
        <v>441114</v>
      </c>
      <c r="C29" s="451">
        <f>C28+'ก.พ.'!C29</f>
        <v>54000</v>
      </c>
      <c r="D29" s="451">
        <f>D28+'ก.พ.'!D29</f>
        <v>0</v>
      </c>
      <c r="E29" s="451">
        <f>E28+'ก.พ.'!E29</f>
        <v>362580</v>
      </c>
      <c r="F29" s="451">
        <f>F28+'ก.พ.'!F29</f>
        <v>0</v>
      </c>
      <c r="G29" s="451">
        <f>G28+'ก.พ.'!G29</f>
        <v>0</v>
      </c>
      <c r="H29" s="451">
        <f>H28+'ก.พ.'!H29</f>
        <v>0</v>
      </c>
      <c r="I29" s="451">
        <f>I28+'ก.พ.'!I29</f>
        <v>54000</v>
      </c>
      <c r="J29" s="451">
        <f>J28+'ก.พ.'!J29</f>
        <v>0</v>
      </c>
      <c r="K29" s="451">
        <f>K28+'ก.พ.'!K29</f>
        <v>0</v>
      </c>
      <c r="L29" s="451">
        <f>L28+'ก.พ.'!L29</f>
        <v>0</v>
      </c>
      <c r="M29" s="451">
        <f>M28+'ก.พ.'!M29</f>
        <v>0</v>
      </c>
      <c r="N29" s="451">
        <f>N28+'ก.พ.'!N29</f>
        <v>0</v>
      </c>
      <c r="O29" s="451">
        <f>O28+'ก.พ.'!O29</f>
        <v>0</v>
      </c>
      <c r="P29" s="451">
        <f>P28+'ก.พ.'!P29</f>
        <v>0</v>
      </c>
      <c r="Q29" s="451">
        <f>Q28+'ก.พ.'!Q29</f>
        <v>54000</v>
      </c>
      <c r="R29" s="451">
        <f>R28+'ก.พ.'!R29</f>
        <v>0</v>
      </c>
      <c r="S29" s="451">
        <f>S28+'ก.พ.'!S29</f>
        <v>0</v>
      </c>
      <c r="T29" s="451">
        <f>T28+'ก.พ.'!T29</f>
        <v>0</v>
      </c>
      <c r="U29" s="199">
        <f>SUM(B29:T29)</f>
        <v>965694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มีนาคม  2557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447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3" ref="U35:U45">SUM(B35:T35)</f>
        <v>229200</v>
      </c>
    </row>
    <row r="36" spans="1:21" ht="19.5" customHeight="1">
      <c r="A36" s="165">
        <v>203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3"/>
        <v>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3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3"/>
        <v>0</v>
      </c>
    </row>
    <row r="39" spans="1:21" ht="19.5" customHeight="1">
      <c r="A39" s="166">
        <v>206</v>
      </c>
      <c r="B39" s="159">
        <v>11800</v>
      </c>
      <c r="C39" s="159">
        <v>1950</v>
      </c>
      <c r="D39" s="159">
        <v>0</v>
      </c>
      <c r="E39" s="159">
        <v>2000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3"/>
        <v>15750</v>
      </c>
    </row>
    <row r="40" spans="1:21" ht="19.5" customHeight="1">
      <c r="A40" s="166">
        <v>207</v>
      </c>
      <c r="B40" s="167">
        <v>8200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3"/>
        <v>8200</v>
      </c>
    </row>
    <row r="41" spans="1:21" ht="19.5" customHeight="1">
      <c r="A41" s="166">
        <v>208</v>
      </c>
      <c r="B41" s="167">
        <v>0</v>
      </c>
      <c r="C41" s="159">
        <v>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3"/>
        <v>0</v>
      </c>
    </row>
    <row r="42" spans="1:21" ht="19.5" customHeight="1">
      <c r="A42" s="166">
        <v>209</v>
      </c>
      <c r="B42" s="159">
        <v>0</v>
      </c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3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3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3"/>
        <v>0</v>
      </c>
    </row>
    <row r="45" spans="1:21" ht="19.5" customHeight="1">
      <c r="A45" s="166" t="s">
        <v>313</v>
      </c>
      <c r="B45" s="159">
        <f aca="true" t="shared" si="4" ref="B45:T45">SUM(B35:B44)</f>
        <v>249200</v>
      </c>
      <c r="C45" s="159">
        <f t="shared" si="4"/>
        <v>1950</v>
      </c>
      <c r="D45" s="159">
        <f t="shared" si="4"/>
        <v>0</v>
      </c>
      <c r="E45" s="159">
        <f t="shared" si="4"/>
        <v>2000</v>
      </c>
      <c r="F45" s="159">
        <f t="shared" si="4"/>
        <v>0</v>
      </c>
      <c r="G45" s="159">
        <f t="shared" si="4"/>
        <v>0</v>
      </c>
      <c r="H45" s="159">
        <f t="shared" si="4"/>
        <v>0</v>
      </c>
      <c r="I45" s="159">
        <f t="shared" si="4"/>
        <v>0</v>
      </c>
      <c r="J45" s="159">
        <f t="shared" si="4"/>
        <v>0</v>
      </c>
      <c r="K45" s="159">
        <f t="shared" si="4"/>
        <v>0</v>
      </c>
      <c r="L45" s="159">
        <f t="shared" si="4"/>
        <v>0</v>
      </c>
      <c r="M45" s="159">
        <f t="shared" si="4"/>
        <v>0</v>
      </c>
      <c r="N45" s="159">
        <f t="shared" si="4"/>
        <v>0</v>
      </c>
      <c r="O45" s="159">
        <f t="shared" si="4"/>
        <v>0</v>
      </c>
      <c r="P45" s="159">
        <f t="shared" si="4"/>
        <v>0</v>
      </c>
      <c r="Q45" s="159">
        <f t="shared" si="4"/>
        <v>0</v>
      </c>
      <c r="R45" s="159">
        <f t="shared" si="4"/>
        <v>0</v>
      </c>
      <c r="S45" s="159">
        <f t="shared" si="4"/>
        <v>0</v>
      </c>
      <c r="T45" s="159">
        <f t="shared" si="4"/>
        <v>0</v>
      </c>
      <c r="U45" s="159">
        <f t="shared" si="3"/>
        <v>253150</v>
      </c>
    </row>
    <row r="46" spans="1:21" ht="19.5" customHeight="1">
      <c r="A46" s="166" t="s">
        <v>315</v>
      </c>
      <c r="B46" s="451">
        <f>B45+'ก.พ.'!B46</f>
        <v>1476250</v>
      </c>
      <c r="C46" s="451">
        <f>C45+'ก.พ.'!C46</f>
        <v>11690</v>
      </c>
      <c r="D46" s="451">
        <f>D45+'ก.พ.'!D46</f>
        <v>0</v>
      </c>
      <c r="E46" s="451">
        <f>E45+'ก.พ.'!E46</f>
        <v>12850</v>
      </c>
      <c r="F46" s="451">
        <f>F45+'ก.พ.'!F46</f>
        <v>0</v>
      </c>
      <c r="G46" s="451">
        <f>G45+'ก.พ.'!G46</f>
        <v>0</v>
      </c>
      <c r="H46" s="451">
        <f>H45+'ก.พ.'!H46</f>
        <v>0</v>
      </c>
      <c r="I46" s="451">
        <f>I45+'ก.พ.'!I46</f>
        <v>12100</v>
      </c>
      <c r="J46" s="451">
        <f>J45+'ก.พ.'!J46</f>
        <v>0</v>
      </c>
      <c r="K46" s="451">
        <f>K45+'ก.พ.'!K46</f>
        <v>0</v>
      </c>
      <c r="L46" s="451">
        <f>L45+'ก.พ.'!L46</f>
        <v>0</v>
      </c>
      <c r="M46" s="451">
        <f>M45+'ก.พ.'!M46</f>
        <v>0</v>
      </c>
      <c r="N46" s="451">
        <f>N45+'ก.พ.'!N46</f>
        <v>0</v>
      </c>
      <c r="O46" s="451">
        <f>O45+'ก.พ.'!O46</f>
        <v>0</v>
      </c>
      <c r="P46" s="451">
        <f>P45+'ก.พ.'!P46</f>
        <v>0</v>
      </c>
      <c r="Q46" s="451">
        <f>Q45+'ก.พ.'!Q46</f>
        <v>0</v>
      </c>
      <c r="R46" s="451">
        <f>R45+'ก.พ.'!R46</f>
        <v>0</v>
      </c>
      <c r="S46" s="451">
        <f>S45+'ก.พ.'!S46</f>
        <v>0</v>
      </c>
      <c r="T46" s="451">
        <f>T45+'ก.พ.'!T46</f>
        <v>0</v>
      </c>
      <c r="U46" s="199">
        <f>SUM(B46:T46)</f>
        <v>1512890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6780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59">
        <v>0</v>
      </c>
      <c r="T48" s="170">
        <v>0</v>
      </c>
      <c r="U48" s="186">
        <f aca="true" t="shared" si="5" ref="U48:U53">SUM(B48:T48)</f>
        <v>6780</v>
      </c>
    </row>
    <row r="49" spans="1:21" ht="19.5" customHeight="1">
      <c r="A49" s="166">
        <v>252</v>
      </c>
      <c r="B49" s="172">
        <v>2100</v>
      </c>
      <c r="C49" s="173">
        <v>0</v>
      </c>
      <c r="D49" s="170">
        <v>0</v>
      </c>
      <c r="E49" s="170">
        <v>600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59">
        <v>0</v>
      </c>
      <c r="T49" s="170">
        <v>0</v>
      </c>
      <c r="U49" s="186">
        <f t="shared" si="5"/>
        <v>2700</v>
      </c>
    </row>
    <row r="50" spans="1:21" ht="19.5" customHeight="1">
      <c r="A50" s="166">
        <v>253</v>
      </c>
      <c r="B50" s="170">
        <v>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59">
        <v>0</v>
      </c>
      <c r="T50" s="170">
        <v>0</v>
      </c>
      <c r="U50" s="186">
        <f t="shared" si="5"/>
        <v>0</v>
      </c>
    </row>
    <row r="51" spans="1:21" ht="19.5" customHeight="1">
      <c r="A51" s="166">
        <v>254</v>
      </c>
      <c r="B51" s="172">
        <v>104971.05</v>
      </c>
      <c r="C51" s="170">
        <v>0</v>
      </c>
      <c r="D51" s="170">
        <v>0</v>
      </c>
      <c r="E51" s="171">
        <v>0</v>
      </c>
      <c r="F51" s="447">
        <v>0</v>
      </c>
      <c r="G51" s="170">
        <v>0</v>
      </c>
      <c r="H51" s="170">
        <v>3300</v>
      </c>
      <c r="I51" s="170">
        <v>0</v>
      </c>
      <c r="J51" s="170">
        <v>0</v>
      </c>
      <c r="K51" s="170">
        <v>0</v>
      </c>
      <c r="L51" s="170">
        <v>846</v>
      </c>
      <c r="M51" s="170">
        <v>0</v>
      </c>
      <c r="N51" s="170">
        <v>9000</v>
      </c>
      <c r="O51" s="170">
        <v>0</v>
      </c>
      <c r="P51" s="170">
        <v>0</v>
      </c>
      <c r="Q51" s="170">
        <v>0</v>
      </c>
      <c r="R51" s="170">
        <v>0</v>
      </c>
      <c r="S51" s="159">
        <v>0</v>
      </c>
      <c r="T51" s="170">
        <v>0</v>
      </c>
      <c r="U51" s="186">
        <f t="shared" si="5"/>
        <v>118117.05</v>
      </c>
    </row>
    <row r="52" spans="1:21" ht="19.5" customHeight="1">
      <c r="A52" s="166" t="s">
        <v>313</v>
      </c>
      <c r="B52" s="438">
        <f>SUM(B48:B51)</f>
        <v>113851.05</v>
      </c>
      <c r="C52" s="438">
        <f aca="true" t="shared" si="6" ref="C52:T52">SUM(C48:C51)</f>
        <v>0</v>
      </c>
      <c r="D52" s="439">
        <f>SUM(D48:D51)</f>
        <v>0</v>
      </c>
      <c r="E52" s="449">
        <f t="shared" si="6"/>
        <v>600</v>
      </c>
      <c r="F52" s="448">
        <f t="shared" si="6"/>
        <v>0</v>
      </c>
      <c r="G52" s="438">
        <f t="shared" si="6"/>
        <v>0</v>
      </c>
      <c r="H52" s="439">
        <f t="shared" si="6"/>
        <v>3300</v>
      </c>
      <c r="I52" s="438">
        <f t="shared" si="6"/>
        <v>0</v>
      </c>
      <c r="J52" s="438">
        <f t="shared" si="6"/>
        <v>0</v>
      </c>
      <c r="K52" s="438">
        <f t="shared" si="6"/>
        <v>0</v>
      </c>
      <c r="L52" s="438">
        <f t="shared" si="6"/>
        <v>846</v>
      </c>
      <c r="M52" s="449">
        <f t="shared" si="6"/>
        <v>0</v>
      </c>
      <c r="N52" s="439">
        <f t="shared" si="6"/>
        <v>9000</v>
      </c>
      <c r="O52" s="438">
        <f t="shared" si="6"/>
        <v>0</v>
      </c>
      <c r="P52" s="438">
        <f t="shared" si="6"/>
        <v>0</v>
      </c>
      <c r="Q52" s="438">
        <f t="shared" si="6"/>
        <v>0</v>
      </c>
      <c r="R52" s="438">
        <f t="shared" si="6"/>
        <v>0</v>
      </c>
      <c r="S52" s="438">
        <f t="shared" si="6"/>
        <v>0</v>
      </c>
      <c r="T52" s="438">
        <f t="shared" si="6"/>
        <v>0</v>
      </c>
      <c r="U52" s="186">
        <f t="shared" si="5"/>
        <v>127597.05</v>
      </c>
    </row>
    <row r="53" spans="1:21" ht="19.5" customHeight="1">
      <c r="A53" s="166" t="s">
        <v>314</v>
      </c>
      <c r="B53" s="451">
        <f>B52+'ก.พ.'!B53</f>
        <v>279784.81</v>
      </c>
      <c r="C53" s="451">
        <f>C52+'ก.พ.'!C53</f>
        <v>0</v>
      </c>
      <c r="D53" s="451">
        <f>D52+'ก.พ.'!D53</f>
        <v>25524</v>
      </c>
      <c r="E53" s="451">
        <f>E52+'ก.พ.'!E53</f>
        <v>20838</v>
      </c>
      <c r="F53" s="451">
        <f>F52+'ก.พ.'!F53</f>
        <v>37000</v>
      </c>
      <c r="G53" s="451">
        <f>G52+'ก.พ.'!G53</f>
        <v>0</v>
      </c>
      <c r="H53" s="451">
        <f>H52+'ก.พ.'!H53</f>
        <v>3300</v>
      </c>
      <c r="I53" s="451">
        <f>I52+'ก.พ.'!I53</f>
        <v>0</v>
      </c>
      <c r="J53" s="451">
        <f>J52+'ก.พ.'!J53</f>
        <v>0</v>
      </c>
      <c r="K53" s="451">
        <f>K52+'ก.พ.'!K53</f>
        <v>0</v>
      </c>
      <c r="L53" s="451">
        <f>L52+'ก.พ.'!L53</f>
        <v>846</v>
      </c>
      <c r="M53" s="451">
        <f>M52+'ก.พ.'!M53</f>
        <v>13200</v>
      </c>
      <c r="N53" s="451">
        <f>N52+'ก.พ.'!N53</f>
        <v>126700</v>
      </c>
      <c r="O53" s="451">
        <f>O52+'ก.พ.'!O53</f>
        <v>0</v>
      </c>
      <c r="P53" s="451">
        <f>P52+'ก.พ.'!P53</f>
        <v>0</v>
      </c>
      <c r="Q53" s="451">
        <f>Q52+'ก.พ.'!Q53</f>
        <v>0</v>
      </c>
      <c r="R53" s="451">
        <f>R52+'ก.พ.'!R53</f>
        <v>0</v>
      </c>
      <c r="S53" s="451">
        <f>S52+'ก.พ.'!S53</f>
        <v>0</v>
      </c>
      <c r="T53" s="451">
        <f>T52+'ก.พ.'!T53</f>
        <v>0</v>
      </c>
      <c r="U53" s="436">
        <f t="shared" si="5"/>
        <v>507192.81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มีนาคม  2557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0</v>
      </c>
      <c r="C63" s="180">
        <v>0</v>
      </c>
      <c r="D63" s="159">
        <v>0</v>
      </c>
      <c r="E63" s="183">
        <v>0</v>
      </c>
      <c r="F63" s="159">
        <v>0</v>
      </c>
      <c r="G63" s="159">
        <v>0</v>
      </c>
      <c r="H63" s="159">
        <v>0</v>
      </c>
      <c r="I63" s="170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6">
        <f aca="true" t="shared" si="7" ref="U63:U73">SUM(B63:T63)</f>
        <v>0</v>
      </c>
    </row>
    <row r="64" spans="1:21" ht="19.5" customHeight="1">
      <c r="A64" s="165">
        <v>272</v>
      </c>
      <c r="B64" s="167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6">
        <f t="shared" si="7"/>
        <v>0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6">
        <f t="shared" si="7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6">
        <f t="shared" si="7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6">
        <f t="shared" si="7"/>
        <v>0</v>
      </c>
    </row>
    <row r="68" spans="1:21" ht="19.5" customHeight="1">
      <c r="A68" s="166">
        <v>276</v>
      </c>
      <c r="B68" s="167">
        <v>15947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6">
        <f t="shared" si="7"/>
        <v>15947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6">
        <f t="shared" si="7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6">
        <f t="shared" si="7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6">
        <f t="shared" si="7"/>
        <v>0</v>
      </c>
    </row>
    <row r="72" spans="1:21" ht="19.5" customHeight="1">
      <c r="A72" s="166">
        <v>282</v>
      </c>
      <c r="B72" s="167">
        <v>0</v>
      </c>
      <c r="C72" s="170">
        <v>1960</v>
      </c>
      <c r="D72" s="159">
        <v>0</v>
      </c>
      <c r="E72" s="170">
        <v>4200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6">
        <f t="shared" si="7"/>
        <v>6160</v>
      </c>
    </row>
    <row r="73" spans="1:21" ht="19.5" customHeight="1">
      <c r="A73" s="166" t="s">
        <v>313</v>
      </c>
      <c r="B73" s="167">
        <f>SUM(B63:B72)</f>
        <v>15947</v>
      </c>
      <c r="C73" s="182">
        <f aca="true" t="shared" si="8" ref="C73:T73">SUM(C63:C72)</f>
        <v>1960</v>
      </c>
      <c r="D73" s="167">
        <f t="shared" si="8"/>
        <v>0</v>
      </c>
      <c r="E73" s="171">
        <f t="shared" si="8"/>
        <v>4200</v>
      </c>
      <c r="F73" s="167">
        <f t="shared" si="8"/>
        <v>0</v>
      </c>
      <c r="G73" s="167">
        <f t="shared" si="8"/>
        <v>0</v>
      </c>
      <c r="H73" s="167">
        <f t="shared" si="8"/>
        <v>0</v>
      </c>
      <c r="I73" s="170">
        <f t="shared" si="8"/>
        <v>0</v>
      </c>
      <c r="J73" s="167">
        <f t="shared" si="8"/>
        <v>0</v>
      </c>
      <c r="K73" s="167">
        <f t="shared" si="8"/>
        <v>0</v>
      </c>
      <c r="L73" s="167">
        <f t="shared" si="8"/>
        <v>0</v>
      </c>
      <c r="M73" s="167">
        <f t="shared" si="8"/>
        <v>0</v>
      </c>
      <c r="N73" s="167">
        <f t="shared" si="8"/>
        <v>0</v>
      </c>
      <c r="O73" s="167">
        <f t="shared" si="8"/>
        <v>0</v>
      </c>
      <c r="P73" s="167">
        <f t="shared" si="8"/>
        <v>0</v>
      </c>
      <c r="Q73" s="167">
        <f t="shared" si="8"/>
        <v>0</v>
      </c>
      <c r="R73" s="167">
        <f t="shared" si="8"/>
        <v>0</v>
      </c>
      <c r="S73" s="167">
        <f t="shared" si="8"/>
        <v>0</v>
      </c>
      <c r="T73" s="167">
        <f t="shared" si="8"/>
        <v>0</v>
      </c>
      <c r="U73" s="186">
        <f t="shared" si="7"/>
        <v>22107</v>
      </c>
    </row>
    <row r="74" spans="1:21" ht="19.5" customHeight="1">
      <c r="A74" s="166" t="s">
        <v>315</v>
      </c>
      <c r="B74" s="451">
        <f>B73+'ก.พ.'!B74</f>
        <v>99681.9</v>
      </c>
      <c r="C74" s="451">
        <f>C73+'ก.พ.'!C74</f>
        <v>22472.6</v>
      </c>
      <c r="D74" s="451">
        <f>D73+'ก.พ.'!D74</f>
        <v>0</v>
      </c>
      <c r="E74" s="451">
        <f>E73+'ก.พ.'!E74</f>
        <v>38048</v>
      </c>
      <c r="F74" s="451">
        <f>F73+'ก.พ.'!F74</f>
        <v>0</v>
      </c>
      <c r="G74" s="451">
        <f>G73+'ก.พ.'!G74</f>
        <v>0</v>
      </c>
      <c r="H74" s="451">
        <f>H73+'ก.พ.'!H74</f>
        <v>0</v>
      </c>
      <c r="I74" s="451">
        <f>I73+'ก.พ.'!I74</f>
        <v>13088</v>
      </c>
      <c r="J74" s="451">
        <f>J73+'ก.พ.'!J74</f>
        <v>0</v>
      </c>
      <c r="K74" s="451">
        <f>K73+'ก.พ.'!K74</f>
        <v>0</v>
      </c>
      <c r="L74" s="451">
        <f>L73+'ก.พ.'!L74</f>
        <v>0</v>
      </c>
      <c r="M74" s="451">
        <f>M73+'ก.พ.'!M74</f>
        <v>0</v>
      </c>
      <c r="N74" s="451">
        <f>N73+'ก.พ.'!N74</f>
        <v>0</v>
      </c>
      <c r="O74" s="451">
        <f>O73+'ก.พ.'!O74</f>
        <v>0</v>
      </c>
      <c r="P74" s="451">
        <f>P73+'ก.พ.'!P74</f>
        <v>0</v>
      </c>
      <c r="Q74" s="451">
        <f>Q73+'ก.พ.'!Q74</f>
        <v>0</v>
      </c>
      <c r="R74" s="451">
        <f>R73+'ก.พ.'!R74</f>
        <v>0</v>
      </c>
      <c r="S74" s="451">
        <f>S73+'ก.พ.'!S74</f>
        <v>0</v>
      </c>
      <c r="T74" s="451">
        <f>T73+'ก.พ.'!T74</f>
        <v>0</v>
      </c>
      <c r="U74" s="436">
        <f>SUM(B74:T74)</f>
        <v>173290.5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2471.23</v>
      </c>
      <c r="C76" s="167">
        <v>0</v>
      </c>
      <c r="D76" s="159">
        <v>0</v>
      </c>
      <c r="E76" s="159">
        <v>1097.78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86">
        <f aca="true" t="shared" si="9" ref="U76:U81">SUM(B76:T76)</f>
        <v>3569.01</v>
      </c>
    </row>
    <row r="77" spans="1:21" ht="19.5" customHeight="1">
      <c r="A77" s="166">
        <v>303</v>
      </c>
      <c r="B77" s="159">
        <v>969.42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86">
        <f t="shared" si="9"/>
        <v>969.42</v>
      </c>
    </row>
    <row r="78" spans="1:21" ht="19.5" customHeight="1">
      <c r="A78" s="166">
        <v>304</v>
      </c>
      <c r="B78" s="159">
        <v>0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86">
        <f t="shared" si="9"/>
        <v>0</v>
      </c>
    </row>
    <row r="79" spans="1:21" ht="19.5" customHeight="1">
      <c r="A79" s="166">
        <v>305</v>
      </c>
      <c r="B79" s="186">
        <v>7062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9"/>
        <v>7062</v>
      </c>
    </row>
    <row r="80" spans="1:21" ht="19.5" customHeight="1">
      <c r="A80" s="166" t="s">
        <v>313</v>
      </c>
      <c r="B80" s="187">
        <f>SUM(B76:B79)</f>
        <v>10502.65</v>
      </c>
      <c r="C80" s="187">
        <f aca="true" t="shared" si="10" ref="C80:T80">SUM(C76:C79)</f>
        <v>0</v>
      </c>
      <c r="D80" s="187">
        <f t="shared" si="10"/>
        <v>0</v>
      </c>
      <c r="E80" s="187">
        <f t="shared" si="10"/>
        <v>1097.78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7">
        <f t="shared" si="10"/>
        <v>0</v>
      </c>
      <c r="N80" s="187">
        <f t="shared" si="10"/>
        <v>0</v>
      </c>
      <c r="O80" s="187">
        <f t="shared" si="10"/>
        <v>0</v>
      </c>
      <c r="P80" s="187">
        <f t="shared" si="10"/>
        <v>0</v>
      </c>
      <c r="Q80" s="187">
        <f t="shared" si="10"/>
        <v>0</v>
      </c>
      <c r="R80" s="187">
        <f t="shared" si="10"/>
        <v>0</v>
      </c>
      <c r="S80" s="440">
        <f t="shared" si="10"/>
        <v>0</v>
      </c>
      <c r="T80" s="187">
        <f t="shared" si="10"/>
        <v>0</v>
      </c>
      <c r="U80" s="186">
        <f t="shared" si="9"/>
        <v>11600.43</v>
      </c>
    </row>
    <row r="81" spans="1:21" ht="19.5" customHeight="1">
      <c r="A81" s="166" t="s">
        <v>314</v>
      </c>
      <c r="B81" s="451">
        <f>B80+'ก.พ.'!B81</f>
        <v>68387.67</v>
      </c>
      <c r="C81" s="451">
        <f>C80+'ก.พ.'!C81</f>
        <v>0</v>
      </c>
      <c r="D81" s="451">
        <f>D80+'ก.พ.'!D81</f>
        <v>0</v>
      </c>
      <c r="E81" s="451">
        <f>E80+'ก.พ.'!E81</f>
        <v>6700.7699999999995</v>
      </c>
      <c r="F81" s="451">
        <f>F80+'ก.พ.'!F81</f>
        <v>0</v>
      </c>
      <c r="G81" s="451">
        <f>G80+'ก.พ.'!G81</f>
        <v>0</v>
      </c>
      <c r="H81" s="451">
        <f>H80+'ก.พ.'!H81</f>
        <v>0</v>
      </c>
      <c r="I81" s="451">
        <f>I80+'ก.พ.'!I81</f>
        <v>0</v>
      </c>
      <c r="J81" s="451">
        <f>J80+'ก.พ.'!J81</f>
        <v>0</v>
      </c>
      <c r="K81" s="451">
        <f>K80+'ก.พ.'!K81</f>
        <v>0</v>
      </c>
      <c r="L81" s="451">
        <f>L80+'ก.พ.'!L81</f>
        <v>0</v>
      </c>
      <c r="M81" s="451">
        <f>M80+'ก.พ.'!M81</f>
        <v>0</v>
      </c>
      <c r="N81" s="451">
        <f>N80+'ก.พ.'!N81</f>
        <v>0</v>
      </c>
      <c r="O81" s="451">
        <f>O80+'ก.พ.'!O81</f>
        <v>0</v>
      </c>
      <c r="P81" s="451">
        <f>P80+'ก.พ.'!P81</f>
        <v>0</v>
      </c>
      <c r="Q81" s="451">
        <f>Q80+'ก.พ.'!Q81</f>
        <v>0</v>
      </c>
      <c r="R81" s="451">
        <f>R80+'ก.พ.'!R81</f>
        <v>0</v>
      </c>
      <c r="S81" s="451">
        <f>S80+'ก.พ.'!S81</f>
        <v>0</v>
      </c>
      <c r="T81" s="451">
        <f>T80+'ก.พ.'!T81</f>
        <v>0</v>
      </c>
      <c r="U81" s="436">
        <f t="shared" si="9"/>
        <v>75088.44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มีนาคม  2557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6">
        <f>SUM(B91:T91)</f>
        <v>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6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6">
        <f>SUM(B93:T93)</f>
        <v>0</v>
      </c>
    </row>
    <row r="94" spans="1:21" ht="19.5" customHeight="1">
      <c r="A94" s="166" t="s">
        <v>314</v>
      </c>
      <c r="B94" s="451">
        <f>B93+'ก.พ.'!B94</f>
        <v>0</v>
      </c>
      <c r="C94" s="451">
        <f>C93+'ก.พ.'!C94</f>
        <v>0</v>
      </c>
      <c r="D94" s="451">
        <f>D93+'ก.พ.'!D94</f>
        <v>0</v>
      </c>
      <c r="E94" s="451">
        <f>E93+'ก.พ.'!E94</f>
        <v>0</v>
      </c>
      <c r="F94" s="451">
        <f>F93+'ก.พ.'!F94</f>
        <v>0</v>
      </c>
      <c r="G94" s="451">
        <f>G93+'ก.พ.'!G94</f>
        <v>0</v>
      </c>
      <c r="H94" s="451">
        <f>H93+'ก.พ.'!H94</f>
        <v>0</v>
      </c>
      <c r="I94" s="451">
        <f>I93+'ก.พ.'!I94</f>
        <v>0</v>
      </c>
      <c r="J94" s="451">
        <f>J93+'ก.พ.'!J94</f>
        <v>0</v>
      </c>
      <c r="K94" s="451">
        <f>K93+'ก.พ.'!K94</f>
        <v>0</v>
      </c>
      <c r="L94" s="451">
        <f>L93+'ก.พ.'!L94</f>
        <v>0</v>
      </c>
      <c r="M94" s="451">
        <f>M93+'ก.พ.'!M94</f>
        <v>0</v>
      </c>
      <c r="N94" s="451">
        <f>N93+'ก.พ.'!N94</f>
        <v>0</v>
      </c>
      <c r="O94" s="451">
        <f>O93+'ก.พ.'!O94</f>
        <v>0</v>
      </c>
      <c r="P94" s="451">
        <f>P93+'ก.พ.'!P94</f>
        <v>0</v>
      </c>
      <c r="Q94" s="451">
        <f>Q93+'ก.พ.'!Q94</f>
        <v>0</v>
      </c>
      <c r="R94" s="451">
        <f>R93+'ก.พ.'!R94</f>
        <v>0</v>
      </c>
      <c r="S94" s="451">
        <f>S93+'ก.พ.'!S94</f>
        <v>0</v>
      </c>
      <c r="T94" s="451">
        <f>T93+'ก.พ.'!T94</f>
        <v>0</v>
      </c>
      <c r="U94" s="436">
        <f>SUM(B94:T94)</f>
        <v>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7800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6">
        <f aca="true" t="shared" si="11" ref="U96:U101">SUM(B96:T96)</f>
        <v>7800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6">
        <f t="shared" si="11"/>
        <v>0</v>
      </c>
    </row>
    <row r="98" spans="1:21" ht="19.5" customHeight="1">
      <c r="A98" s="166">
        <v>457</v>
      </c>
      <c r="B98" s="167">
        <v>10000</v>
      </c>
      <c r="C98" s="167">
        <v>0</v>
      </c>
      <c r="D98" s="159">
        <v>0</v>
      </c>
      <c r="E98" s="159">
        <v>10000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6">
        <f t="shared" si="11"/>
        <v>20000</v>
      </c>
    </row>
    <row r="99" spans="1:21" ht="19.5" customHeight="1">
      <c r="A99" s="166">
        <v>466</v>
      </c>
      <c r="B99" s="167">
        <v>94890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6">
        <f t="shared" si="11"/>
        <v>94890</v>
      </c>
    </row>
    <row r="100" spans="1:21" ht="19.5" customHeight="1">
      <c r="A100" s="166" t="s">
        <v>313</v>
      </c>
      <c r="B100" s="167">
        <f>SUM(B96:B99)</f>
        <v>104890</v>
      </c>
      <c r="C100" s="167">
        <f>SUM(C96:C99)</f>
        <v>7800</v>
      </c>
      <c r="D100" s="167">
        <f aca="true" t="shared" si="12" ref="D100:T100">SUM(D96:D99)</f>
        <v>0</v>
      </c>
      <c r="E100" s="170">
        <f t="shared" si="12"/>
        <v>10000</v>
      </c>
      <c r="F100" s="167">
        <f t="shared" si="12"/>
        <v>0</v>
      </c>
      <c r="G100" s="167">
        <f t="shared" si="12"/>
        <v>0</v>
      </c>
      <c r="H100" s="167">
        <f t="shared" si="12"/>
        <v>0</v>
      </c>
      <c r="I100" s="167">
        <f t="shared" si="12"/>
        <v>0</v>
      </c>
      <c r="J100" s="167">
        <f t="shared" si="12"/>
        <v>0</v>
      </c>
      <c r="K100" s="167">
        <f t="shared" si="12"/>
        <v>0</v>
      </c>
      <c r="L100" s="167">
        <f t="shared" si="12"/>
        <v>0</v>
      </c>
      <c r="M100" s="167">
        <f t="shared" si="12"/>
        <v>0</v>
      </c>
      <c r="N100" s="167">
        <f t="shared" si="12"/>
        <v>0</v>
      </c>
      <c r="O100" s="167">
        <f t="shared" si="12"/>
        <v>0</v>
      </c>
      <c r="P100" s="167">
        <f t="shared" si="12"/>
        <v>0</v>
      </c>
      <c r="Q100" s="167">
        <f t="shared" si="12"/>
        <v>0</v>
      </c>
      <c r="R100" s="167">
        <f t="shared" si="12"/>
        <v>0</v>
      </c>
      <c r="S100" s="167">
        <f t="shared" si="12"/>
        <v>0</v>
      </c>
      <c r="T100" s="167">
        <f t="shared" si="12"/>
        <v>0</v>
      </c>
      <c r="U100" s="186">
        <f t="shared" si="11"/>
        <v>122690</v>
      </c>
    </row>
    <row r="101" spans="1:21" ht="19.5" customHeight="1">
      <c r="A101" s="166" t="s">
        <v>314</v>
      </c>
      <c r="B101" s="451">
        <f>B100+'ก.พ.'!B101</f>
        <v>104890</v>
      </c>
      <c r="C101" s="451">
        <f>C100+'ก.พ.'!C101</f>
        <v>7800</v>
      </c>
      <c r="D101" s="451">
        <f>D100+'ก.พ.'!D101</f>
        <v>0</v>
      </c>
      <c r="E101" s="451">
        <f>E100+'ก.พ.'!E101</f>
        <v>10000</v>
      </c>
      <c r="F101" s="451">
        <f>F100+'ก.พ.'!F101</f>
        <v>0</v>
      </c>
      <c r="G101" s="451">
        <f>G100+'ก.พ.'!G101</f>
        <v>0</v>
      </c>
      <c r="H101" s="451">
        <f>H100+'ก.พ.'!H101</f>
        <v>0</v>
      </c>
      <c r="I101" s="451">
        <f>I100+'ก.พ.'!I101</f>
        <v>0</v>
      </c>
      <c r="J101" s="451">
        <f>J100+'ก.พ.'!J101</f>
        <v>25990</v>
      </c>
      <c r="K101" s="451">
        <f>K100+'ก.พ.'!K101</f>
        <v>0</v>
      </c>
      <c r="L101" s="451">
        <f>L100+'ก.พ.'!L101</f>
        <v>0</v>
      </c>
      <c r="M101" s="451">
        <f>M100+'ก.พ.'!M101</f>
        <v>0</v>
      </c>
      <c r="N101" s="451">
        <f>N100+'ก.พ.'!N101</f>
        <v>0</v>
      </c>
      <c r="O101" s="451">
        <f>O100+'ก.พ.'!O101</f>
        <v>0</v>
      </c>
      <c r="P101" s="451">
        <f>P100+'ก.พ.'!P101</f>
        <v>0</v>
      </c>
      <c r="Q101" s="451">
        <f>Q100+'ก.พ.'!Q101</f>
        <v>0</v>
      </c>
      <c r="R101" s="451">
        <f>R100+'ก.พ.'!R101</f>
        <v>0</v>
      </c>
      <c r="S101" s="451">
        <f>S100+'ก.พ.'!S101</f>
        <v>0</v>
      </c>
      <c r="T101" s="451">
        <f>T100+'ก.พ.'!T101</f>
        <v>0</v>
      </c>
      <c r="U101" s="436">
        <f t="shared" si="11"/>
        <v>148680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86">
        <f aca="true" t="shared" si="13" ref="U103:U109">SUM(B103:T103)</f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86">
        <f t="shared" si="13"/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86">
        <f t="shared" si="13"/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86">
        <f t="shared" si="13"/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86">
        <f t="shared" si="13"/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86">
        <f t="shared" si="13"/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86">
        <f t="shared" si="13"/>
        <v>0</v>
      </c>
    </row>
    <row r="110" spans="1:21" ht="19.5" customHeight="1">
      <c r="A110" s="166" t="s">
        <v>314</v>
      </c>
      <c r="B110" s="451">
        <f>B109+'ก.พ.'!B110</f>
        <v>0</v>
      </c>
      <c r="C110" s="451">
        <f>C109+'ก.พ.'!C110</f>
        <v>0</v>
      </c>
      <c r="D110" s="451">
        <f>D109+'ก.พ.'!D110</f>
        <v>0</v>
      </c>
      <c r="E110" s="451">
        <f>E109+'ก.พ.'!E110</f>
        <v>0</v>
      </c>
      <c r="F110" s="451">
        <f>F109+'ก.พ.'!F110</f>
        <v>0</v>
      </c>
      <c r="G110" s="451">
        <f>G109+'ก.พ.'!G110</f>
        <v>0</v>
      </c>
      <c r="H110" s="451">
        <f>H109+'ก.พ.'!H110</f>
        <v>0</v>
      </c>
      <c r="I110" s="451">
        <f>I109+'ก.พ.'!I110</f>
        <v>0</v>
      </c>
      <c r="J110" s="451">
        <f>J109+'ก.พ.'!J110</f>
        <v>0</v>
      </c>
      <c r="K110" s="451">
        <f>K109+'ก.พ.'!K110</f>
        <v>0</v>
      </c>
      <c r="L110" s="451">
        <f>L109+'ก.พ.'!L110</f>
        <v>0</v>
      </c>
      <c r="M110" s="451">
        <f>M109+'ก.พ.'!M110</f>
        <v>0</v>
      </c>
      <c r="N110" s="451">
        <f>N109+'ก.พ.'!N110</f>
        <v>0</v>
      </c>
      <c r="O110" s="451">
        <f>O109+'ก.พ.'!O110</f>
        <v>0</v>
      </c>
      <c r="P110" s="451">
        <f>P109+'ก.พ.'!P110</f>
        <v>0</v>
      </c>
      <c r="Q110" s="451">
        <f>Q109+'ก.พ.'!Q110</f>
        <v>0</v>
      </c>
      <c r="R110" s="451">
        <f>R109+'ก.พ.'!R110</f>
        <v>0</v>
      </c>
      <c r="S110" s="451">
        <f>S109+'ก.พ.'!S110</f>
        <v>0</v>
      </c>
      <c r="T110" s="451">
        <f>T109+'ก.พ.'!T110</f>
        <v>0</v>
      </c>
      <c r="U110" s="436">
        <f>SUM(B110:T110)</f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มีนาคม  2557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86">
        <f aca="true" t="shared" si="14" ref="U120:U126">SUM(B120:T120)</f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86">
        <f t="shared" si="14"/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86">
        <f t="shared" si="14"/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86">
        <f t="shared" si="14"/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86">
        <f t="shared" si="14"/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86">
        <f t="shared" si="14"/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86">
        <f t="shared" si="14"/>
        <v>0</v>
      </c>
    </row>
    <row r="127" spans="1:21" ht="19.5" customHeight="1">
      <c r="A127" s="166" t="s">
        <v>314</v>
      </c>
      <c r="B127" s="451">
        <f>B126+'ก.พ.'!B127</f>
        <v>0</v>
      </c>
      <c r="C127" s="451">
        <f>C126+'ก.พ.'!C127</f>
        <v>0</v>
      </c>
      <c r="D127" s="451">
        <f>D126+'ก.พ.'!D127</f>
        <v>0</v>
      </c>
      <c r="E127" s="451">
        <f>E126+'ก.พ.'!E127</f>
        <v>0</v>
      </c>
      <c r="F127" s="451">
        <f>F126+'ก.พ.'!F127</f>
        <v>0</v>
      </c>
      <c r="G127" s="451">
        <f>G126+'ก.พ.'!G127</f>
        <v>0</v>
      </c>
      <c r="H127" s="451">
        <f>H126+'ก.พ.'!H127</f>
        <v>0</v>
      </c>
      <c r="I127" s="451">
        <f>I126+'ก.พ.'!I127</f>
        <v>0</v>
      </c>
      <c r="J127" s="451">
        <f>J126+'ก.พ.'!J127</f>
        <v>0</v>
      </c>
      <c r="K127" s="451">
        <f>K126+'ก.พ.'!K127</f>
        <v>0</v>
      </c>
      <c r="L127" s="451">
        <f>L126+'ก.พ.'!L127</f>
        <v>0</v>
      </c>
      <c r="M127" s="451">
        <f>M126+'ก.พ.'!M127</f>
        <v>0</v>
      </c>
      <c r="N127" s="451">
        <f>N126+'ก.พ.'!N127</f>
        <v>0</v>
      </c>
      <c r="O127" s="451">
        <f>O126+'ก.พ.'!O127</f>
        <v>0</v>
      </c>
      <c r="P127" s="451">
        <f>P126+'ก.พ.'!P127</f>
        <v>0</v>
      </c>
      <c r="Q127" s="451">
        <f>Q126+'ก.พ.'!Q127</f>
        <v>0</v>
      </c>
      <c r="R127" s="451">
        <f>R126+'ก.พ.'!R127</f>
        <v>0</v>
      </c>
      <c r="S127" s="451">
        <f>S126+'ก.พ.'!S127</f>
        <v>0</v>
      </c>
      <c r="T127" s="451">
        <f>T126+'ก.พ.'!T127</f>
        <v>0</v>
      </c>
      <c r="U127" s="436">
        <f>SUM(B127:T127)</f>
        <v>0</v>
      </c>
    </row>
    <row r="129" ht="19.5" customHeight="1">
      <c r="V129" s="190">
        <f>U81+U74+U46+U53+U29+U24+U19+U11+U101+U94</f>
        <v>5567302.75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453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86">
        <f aca="true" t="shared" si="15" ref="U147:U152">SUM(B147:T147)</f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86">
        <f t="shared" si="15"/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86">
        <f t="shared" si="15"/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2000</v>
      </c>
      <c r="U150" s="186">
        <f t="shared" si="15"/>
        <v>2000</v>
      </c>
    </row>
    <row r="151" spans="1:21" ht="19.5" customHeight="1">
      <c r="A151" s="159" t="s">
        <v>313</v>
      </c>
      <c r="B151" s="159">
        <f>SUM(B147:B150)</f>
        <v>0</v>
      </c>
      <c r="C151" s="159">
        <f aca="true" t="shared" si="16" ref="C151:T151">SUM(C147:C150)</f>
        <v>0</v>
      </c>
      <c r="D151" s="159">
        <f t="shared" si="16"/>
        <v>0</v>
      </c>
      <c r="E151" s="159">
        <f t="shared" si="16"/>
        <v>0</v>
      </c>
      <c r="F151" s="159">
        <f t="shared" si="16"/>
        <v>0</v>
      </c>
      <c r="G151" s="159">
        <f t="shared" si="16"/>
        <v>0</v>
      </c>
      <c r="H151" s="159">
        <f t="shared" si="16"/>
        <v>0</v>
      </c>
      <c r="I151" s="159">
        <f t="shared" si="16"/>
        <v>0</v>
      </c>
      <c r="J151" s="159">
        <f t="shared" si="16"/>
        <v>0</v>
      </c>
      <c r="K151" s="159">
        <f t="shared" si="16"/>
        <v>0</v>
      </c>
      <c r="L151" s="159">
        <f t="shared" si="16"/>
        <v>0</v>
      </c>
      <c r="M151" s="159">
        <f t="shared" si="16"/>
        <v>0</v>
      </c>
      <c r="N151" s="159">
        <f t="shared" si="16"/>
        <v>0</v>
      </c>
      <c r="O151" s="159">
        <f t="shared" si="16"/>
        <v>0</v>
      </c>
      <c r="P151" s="159">
        <f t="shared" si="16"/>
        <v>0</v>
      </c>
      <c r="Q151" s="159">
        <f t="shared" si="16"/>
        <v>0</v>
      </c>
      <c r="R151" s="159">
        <f t="shared" si="16"/>
        <v>0</v>
      </c>
      <c r="S151" s="159">
        <f t="shared" si="16"/>
        <v>0</v>
      </c>
      <c r="T151" s="159">
        <f t="shared" si="16"/>
        <v>2000</v>
      </c>
      <c r="U151" s="186">
        <f t="shared" si="15"/>
        <v>2000</v>
      </c>
    </row>
    <row r="152" spans="1:21" ht="19.5" customHeight="1">
      <c r="A152" s="159" t="s">
        <v>314</v>
      </c>
      <c r="B152" s="451">
        <f>B151+'ก.พ.'!B152</f>
        <v>0</v>
      </c>
      <c r="C152" s="451">
        <f>C151+'ก.พ.'!C152</f>
        <v>0</v>
      </c>
      <c r="D152" s="451">
        <f>D151+'ก.พ.'!D152</f>
        <v>0</v>
      </c>
      <c r="E152" s="451">
        <f>E151+'ก.พ.'!E152</f>
        <v>0</v>
      </c>
      <c r="F152" s="451">
        <f>F151+'ก.พ.'!F152</f>
        <v>0</v>
      </c>
      <c r="G152" s="451">
        <f>G151+'ก.พ.'!G152</f>
        <v>0</v>
      </c>
      <c r="H152" s="451">
        <f>H151+'ก.พ.'!H152</f>
        <v>0</v>
      </c>
      <c r="I152" s="451">
        <f>I151+'ก.พ.'!I152</f>
        <v>0</v>
      </c>
      <c r="J152" s="451">
        <f>J151+'ก.พ.'!J152</f>
        <v>0</v>
      </c>
      <c r="K152" s="451">
        <f>K151+'ก.พ.'!K152</f>
        <v>0</v>
      </c>
      <c r="L152" s="451">
        <f>L151+'ก.พ.'!L152</f>
        <v>0</v>
      </c>
      <c r="M152" s="451">
        <f>M151+'ก.พ.'!M152</f>
        <v>0</v>
      </c>
      <c r="N152" s="451">
        <f>N151+'ก.พ.'!N152</f>
        <v>0</v>
      </c>
      <c r="O152" s="451">
        <f>O151+'ก.พ.'!O152</f>
        <v>0</v>
      </c>
      <c r="P152" s="451">
        <f>P151+'ก.พ.'!P152</f>
        <v>0</v>
      </c>
      <c r="Q152" s="451">
        <f>Q151+'ก.พ.'!Q152</f>
        <v>0</v>
      </c>
      <c r="R152" s="451">
        <f>R151+'ก.พ.'!R152</f>
        <v>0</v>
      </c>
      <c r="S152" s="451">
        <f>S151+'ก.พ.'!S152</f>
        <v>0</v>
      </c>
      <c r="T152" s="451">
        <f>T151+'ก.พ.'!T152</f>
        <v>10500</v>
      </c>
      <c r="U152" s="436">
        <f t="shared" si="15"/>
        <v>10500</v>
      </c>
    </row>
    <row r="153" spans="1:21" ht="14.25" customHeight="1">
      <c r="A153" s="161">
        <v>100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86"/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86">
        <f aca="true" t="shared" si="17" ref="U154:U159">SUM(B154:T154)</f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86">
        <f t="shared" si="17"/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86">
        <f t="shared" si="17"/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86">
        <f t="shared" si="17"/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86">
        <f t="shared" si="17"/>
        <v>0</v>
      </c>
    </row>
    <row r="159" spans="1:21" ht="19.5" customHeight="1">
      <c r="A159" s="159" t="s">
        <v>313</v>
      </c>
      <c r="B159" s="159">
        <f>SUM(B154:B158)</f>
        <v>0</v>
      </c>
      <c r="C159" s="159">
        <f aca="true" t="shared" si="18" ref="C159:T159">SUM(C154:C158)</f>
        <v>0</v>
      </c>
      <c r="D159" s="159">
        <f t="shared" si="18"/>
        <v>0</v>
      </c>
      <c r="E159" s="159">
        <f t="shared" si="18"/>
        <v>0</v>
      </c>
      <c r="F159" s="159">
        <f t="shared" si="18"/>
        <v>0</v>
      </c>
      <c r="G159" s="159">
        <f t="shared" si="18"/>
        <v>0</v>
      </c>
      <c r="H159" s="159">
        <f t="shared" si="18"/>
        <v>0</v>
      </c>
      <c r="I159" s="159">
        <f t="shared" si="18"/>
        <v>0</v>
      </c>
      <c r="J159" s="159">
        <f t="shared" si="18"/>
        <v>0</v>
      </c>
      <c r="K159" s="159">
        <f t="shared" si="18"/>
        <v>0</v>
      </c>
      <c r="L159" s="159">
        <f t="shared" si="18"/>
        <v>0</v>
      </c>
      <c r="M159" s="159">
        <f t="shared" si="18"/>
        <v>0</v>
      </c>
      <c r="N159" s="159">
        <f t="shared" si="18"/>
        <v>0</v>
      </c>
      <c r="O159" s="159">
        <f t="shared" si="18"/>
        <v>0</v>
      </c>
      <c r="P159" s="159">
        <f t="shared" si="18"/>
        <v>0</v>
      </c>
      <c r="Q159" s="159">
        <f t="shared" si="18"/>
        <v>0</v>
      </c>
      <c r="R159" s="159">
        <f t="shared" si="18"/>
        <v>0</v>
      </c>
      <c r="S159" s="159">
        <f t="shared" si="18"/>
        <v>0</v>
      </c>
      <c r="T159" s="159">
        <f t="shared" si="18"/>
        <v>0</v>
      </c>
      <c r="U159" s="186">
        <f t="shared" si="17"/>
        <v>0</v>
      </c>
    </row>
    <row r="160" spans="1:21" ht="19.5" customHeight="1">
      <c r="A160" s="159" t="s">
        <v>314</v>
      </c>
      <c r="B160" s="451">
        <f>B159+'ก.พ.'!B160</f>
        <v>0</v>
      </c>
      <c r="C160" s="451">
        <f>C159+'ก.พ.'!C160</f>
        <v>0</v>
      </c>
      <c r="D160" s="451">
        <f>D159+'ก.พ.'!D160</f>
        <v>0</v>
      </c>
      <c r="E160" s="451">
        <f>E159+'ก.พ.'!E160</f>
        <v>0</v>
      </c>
      <c r="F160" s="451">
        <f>F159+'ก.พ.'!F160</f>
        <v>0</v>
      </c>
      <c r="G160" s="451">
        <f>G159+'ก.พ.'!G160</f>
        <v>0</v>
      </c>
      <c r="H160" s="451">
        <f>H159+'ก.พ.'!H160</f>
        <v>0</v>
      </c>
      <c r="I160" s="451">
        <f>I159+'ก.พ.'!I160</f>
        <v>0</v>
      </c>
      <c r="J160" s="451">
        <f>J159+'ก.พ.'!J160</f>
        <v>0</v>
      </c>
      <c r="K160" s="451">
        <f>K159+'ก.พ.'!K160</f>
        <v>0</v>
      </c>
      <c r="L160" s="451">
        <f>L159+'ก.พ.'!L160</f>
        <v>0</v>
      </c>
      <c r="M160" s="451">
        <f>M159+'ก.พ.'!M160</f>
        <v>0</v>
      </c>
      <c r="N160" s="451">
        <f>N159+'ก.พ.'!N160</f>
        <v>0</v>
      </c>
      <c r="O160" s="451">
        <f>O159+'ก.พ.'!O160</f>
        <v>0</v>
      </c>
      <c r="P160" s="451">
        <f>P159+'ก.พ.'!P160</f>
        <v>0</v>
      </c>
      <c r="Q160" s="451">
        <f>Q159+'ก.พ.'!Q160</f>
        <v>0</v>
      </c>
      <c r="R160" s="451">
        <f>R159+'ก.พ.'!R160</f>
        <v>0</v>
      </c>
      <c r="S160" s="451">
        <f>S159+'ก.พ.'!S160</f>
        <v>0</v>
      </c>
      <c r="T160" s="451">
        <f>T159+'ก.พ.'!T160</f>
        <v>0</v>
      </c>
      <c r="U160" s="436">
        <f>SUM(B160:T160)</f>
        <v>0</v>
      </c>
    </row>
    <row r="161" spans="1:21" ht="19.5" customHeight="1">
      <c r="A161" s="161">
        <v>120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86"/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86">
        <f>SUM(B162:T162)</f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86">
        <f>SUM(B163:T163)</f>
        <v>0</v>
      </c>
    </row>
    <row r="164" spans="1:21" ht="19.5" customHeight="1">
      <c r="A164" s="159" t="s">
        <v>313</v>
      </c>
      <c r="B164" s="159">
        <f>SUM(B162:B163)</f>
        <v>0</v>
      </c>
      <c r="C164" s="159">
        <f aca="true" t="shared" si="19" ref="C164:T164">SUM(C162:C163)</f>
        <v>0</v>
      </c>
      <c r="D164" s="159">
        <f t="shared" si="19"/>
        <v>0</v>
      </c>
      <c r="E164" s="159">
        <f t="shared" si="19"/>
        <v>0</v>
      </c>
      <c r="F164" s="159">
        <f t="shared" si="19"/>
        <v>0</v>
      </c>
      <c r="G164" s="159">
        <f t="shared" si="19"/>
        <v>0</v>
      </c>
      <c r="H164" s="159">
        <f t="shared" si="19"/>
        <v>0</v>
      </c>
      <c r="I164" s="159">
        <f t="shared" si="19"/>
        <v>0</v>
      </c>
      <c r="J164" s="159">
        <f t="shared" si="19"/>
        <v>0</v>
      </c>
      <c r="K164" s="159">
        <f t="shared" si="19"/>
        <v>0</v>
      </c>
      <c r="L164" s="159">
        <f t="shared" si="19"/>
        <v>0</v>
      </c>
      <c r="M164" s="159">
        <f t="shared" si="19"/>
        <v>0</v>
      </c>
      <c r="N164" s="159">
        <f t="shared" si="19"/>
        <v>0</v>
      </c>
      <c r="O164" s="159">
        <f t="shared" si="19"/>
        <v>0</v>
      </c>
      <c r="P164" s="159">
        <f t="shared" si="19"/>
        <v>0</v>
      </c>
      <c r="Q164" s="159">
        <f t="shared" si="19"/>
        <v>0</v>
      </c>
      <c r="R164" s="159">
        <f t="shared" si="19"/>
        <v>0</v>
      </c>
      <c r="S164" s="159">
        <f t="shared" si="19"/>
        <v>0</v>
      </c>
      <c r="T164" s="159">
        <f t="shared" si="19"/>
        <v>0</v>
      </c>
      <c r="U164" s="186">
        <f>SUM(B164:T164)</f>
        <v>0</v>
      </c>
    </row>
    <row r="165" spans="1:21" ht="19.5" customHeight="1">
      <c r="A165" s="159" t="s">
        <v>314</v>
      </c>
      <c r="B165" s="451">
        <f>B164+'ก.พ.'!B165</f>
        <v>0</v>
      </c>
      <c r="C165" s="451">
        <f>C164+'ก.พ.'!C165</f>
        <v>0</v>
      </c>
      <c r="D165" s="451">
        <f>D164+'ก.พ.'!D165</f>
        <v>0</v>
      </c>
      <c r="E165" s="451">
        <f>E164+'ก.พ.'!E165</f>
        <v>0</v>
      </c>
      <c r="F165" s="451">
        <f>F164+'ก.พ.'!F165</f>
        <v>0</v>
      </c>
      <c r="G165" s="451">
        <f>G164+'ก.พ.'!G165</f>
        <v>0</v>
      </c>
      <c r="H165" s="451">
        <f>H164+'ก.พ.'!H165</f>
        <v>0</v>
      </c>
      <c r="I165" s="451">
        <f>I164+'ก.พ.'!I165</f>
        <v>0</v>
      </c>
      <c r="J165" s="451">
        <f>J164+'ก.พ.'!J165</f>
        <v>0</v>
      </c>
      <c r="K165" s="451">
        <f>K164+'ก.พ.'!K165</f>
        <v>0</v>
      </c>
      <c r="L165" s="451">
        <f>L164+'ก.พ.'!L165</f>
        <v>0</v>
      </c>
      <c r="M165" s="451">
        <f>M164+'ก.พ.'!M165</f>
        <v>0</v>
      </c>
      <c r="N165" s="451">
        <f>N164+'ก.พ.'!N165</f>
        <v>0</v>
      </c>
      <c r="O165" s="451">
        <f>O164+'ก.พ.'!O165</f>
        <v>0</v>
      </c>
      <c r="P165" s="451">
        <f>P164+'ก.พ.'!P165</f>
        <v>0</v>
      </c>
      <c r="Q165" s="451">
        <f>Q164+'ก.พ.'!Q165</f>
        <v>0</v>
      </c>
      <c r="R165" s="451">
        <f>R164+'ก.พ.'!R165</f>
        <v>0</v>
      </c>
      <c r="S165" s="451">
        <f>S164+'ก.พ.'!S165</f>
        <v>0</v>
      </c>
      <c r="T165" s="451">
        <f>T164+'ก.พ.'!T165</f>
        <v>0</v>
      </c>
      <c r="U165" s="436">
        <f>SUM(B165:T165)</f>
        <v>0</v>
      </c>
    </row>
    <row r="166" spans="1:21" ht="16.5" customHeight="1">
      <c r="A166" s="161">
        <v>130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86"/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86">
        <f>SUM(B167:T167)</f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86">
        <f>SUM(B168:T168)</f>
        <v>0</v>
      </c>
    </row>
    <row r="169" spans="1:21" ht="19.5" customHeight="1">
      <c r="A169" s="159" t="s">
        <v>313</v>
      </c>
      <c r="B169" s="159">
        <f>SUM(B167:B168)</f>
        <v>0</v>
      </c>
      <c r="C169" s="159">
        <f aca="true" t="shared" si="20" ref="C169:T169">SUM(C167:C168)</f>
        <v>0</v>
      </c>
      <c r="D169" s="159">
        <f t="shared" si="20"/>
        <v>0</v>
      </c>
      <c r="E169" s="159">
        <f t="shared" si="20"/>
        <v>0</v>
      </c>
      <c r="F169" s="159">
        <f t="shared" si="20"/>
        <v>0</v>
      </c>
      <c r="G169" s="159">
        <f t="shared" si="20"/>
        <v>0</v>
      </c>
      <c r="H169" s="159">
        <f t="shared" si="20"/>
        <v>0</v>
      </c>
      <c r="I169" s="159">
        <f t="shared" si="20"/>
        <v>0</v>
      </c>
      <c r="J169" s="159">
        <f t="shared" si="20"/>
        <v>0</v>
      </c>
      <c r="K169" s="159">
        <f t="shared" si="20"/>
        <v>0</v>
      </c>
      <c r="L169" s="159">
        <f t="shared" si="20"/>
        <v>0</v>
      </c>
      <c r="M169" s="159">
        <f t="shared" si="20"/>
        <v>0</v>
      </c>
      <c r="N169" s="159">
        <f t="shared" si="20"/>
        <v>0</v>
      </c>
      <c r="O169" s="159">
        <f t="shared" si="20"/>
        <v>0</v>
      </c>
      <c r="P169" s="159">
        <f t="shared" si="20"/>
        <v>0</v>
      </c>
      <c r="Q169" s="159">
        <f t="shared" si="20"/>
        <v>0</v>
      </c>
      <c r="R169" s="159">
        <f t="shared" si="20"/>
        <v>0</v>
      </c>
      <c r="S169" s="159">
        <f t="shared" si="20"/>
        <v>0</v>
      </c>
      <c r="T169" s="159">
        <f t="shared" si="20"/>
        <v>0</v>
      </c>
      <c r="U169" s="186">
        <f>SUM(B169:T169)</f>
        <v>0</v>
      </c>
    </row>
    <row r="170" spans="1:21" ht="19.5" customHeight="1">
      <c r="A170" s="159" t="s">
        <v>314</v>
      </c>
      <c r="B170" s="451">
        <f>B169+'ก.พ.'!B170</f>
        <v>0</v>
      </c>
      <c r="C170" s="451">
        <f>C169+'ก.พ.'!C170</f>
        <v>0</v>
      </c>
      <c r="D170" s="451">
        <f>D169+'ก.พ.'!D170</f>
        <v>0</v>
      </c>
      <c r="E170" s="451">
        <f>E169+'ก.พ.'!E170</f>
        <v>0</v>
      </c>
      <c r="F170" s="451">
        <f>F169+'ก.พ.'!F170</f>
        <v>0</v>
      </c>
      <c r="G170" s="451">
        <f>G169+'ก.พ.'!G170</f>
        <v>0</v>
      </c>
      <c r="H170" s="451">
        <f>H169+'ก.พ.'!H170</f>
        <v>0</v>
      </c>
      <c r="I170" s="451">
        <f>I169+'ก.พ.'!I170</f>
        <v>0</v>
      </c>
      <c r="J170" s="451">
        <f>J169+'ก.พ.'!J170</f>
        <v>0</v>
      </c>
      <c r="K170" s="451">
        <f>K169+'ก.พ.'!K170</f>
        <v>0</v>
      </c>
      <c r="L170" s="451">
        <f>L169+'ก.พ.'!L170</f>
        <v>0</v>
      </c>
      <c r="M170" s="451">
        <f>M169+'ก.พ.'!M170</f>
        <v>0</v>
      </c>
      <c r="N170" s="451">
        <f>N169+'ก.พ.'!N170</f>
        <v>0</v>
      </c>
      <c r="O170" s="451">
        <f>O169+'ก.พ.'!O170</f>
        <v>0</v>
      </c>
      <c r="P170" s="451">
        <f>P169+'ก.พ.'!P170</f>
        <v>0</v>
      </c>
      <c r="Q170" s="451">
        <f>Q169+'ก.พ.'!Q170</f>
        <v>0</v>
      </c>
      <c r="R170" s="451">
        <f>R169+'ก.พ.'!R170</f>
        <v>0</v>
      </c>
      <c r="S170" s="451">
        <f>S169+'ก.พ.'!S170</f>
        <v>0</v>
      </c>
      <c r="T170" s="451">
        <f>T169+'ก.พ.'!T170</f>
        <v>0</v>
      </c>
      <c r="U170" s="436">
        <f>SUM(B170:T170)</f>
        <v>0</v>
      </c>
    </row>
    <row r="171" spans="1:21" ht="19.5" customHeight="1">
      <c r="A171" s="555" t="s">
        <v>275</v>
      </c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</row>
    <row r="172" spans="1:21" ht="19.5" customHeight="1">
      <c r="A172" s="556" t="str">
        <f>A143</f>
        <v>รายจ่ายตามงบประมาณ (จ่ายจากเงินอุดหนุน) ประจำเดือนมีนาคม  2557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</row>
    <row r="173" spans="1:21" ht="19.5" customHeight="1">
      <c r="A173" s="152" t="s">
        <v>276</v>
      </c>
      <c r="B173" s="557" t="s">
        <v>277</v>
      </c>
      <c r="C173" s="558"/>
      <c r="D173" s="154" t="s">
        <v>278</v>
      </c>
      <c r="E173" s="559" t="s">
        <v>279</v>
      </c>
      <c r="F173" s="559"/>
      <c r="G173" s="154" t="s">
        <v>280</v>
      </c>
      <c r="H173" s="154" t="s">
        <v>281</v>
      </c>
      <c r="I173" s="557" t="s">
        <v>282</v>
      </c>
      <c r="J173" s="560"/>
      <c r="K173" s="558"/>
      <c r="L173" s="153" t="s">
        <v>283</v>
      </c>
      <c r="M173" s="559" t="s">
        <v>284</v>
      </c>
      <c r="N173" s="559"/>
      <c r="O173" s="559"/>
      <c r="P173" s="154" t="s">
        <v>285</v>
      </c>
      <c r="Q173" s="559" t="s">
        <v>286</v>
      </c>
      <c r="R173" s="559"/>
      <c r="S173" s="154" t="s">
        <v>287</v>
      </c>
      <c r="T173" s="154" t="s">
        <v>288</v>
      </c>
      <c r="U173" s="561" t="s">
        <v>81</v>
      </c>
    </row>
    <row r="174" spans="1:21" ht="19.5" customHeight="1">
      <c r="A174" s="163" t="s">
        <v>289</v>
      </c>
      <c r="B174" s="156" t="s">
        <v>290</v>
      </c>
      <c r="C174" s="156" t="s">
        <v>291</v>
      </c>
      <c r="D174" s="156" t="s">
        <v>292</v>
      </c>
      <c r="E174" s="156" t="s">
        <v>293</v>
      </c>
      <c r="F174" s="156" t="s">
        <v>294</v>
      </c>
      <c r="G174" s="156" t="s">
        <v>295</v>
      </c>
      <c r="H174" s="156" t="s">
        <v>296</v>
      </c>
      <c r="I174" s="156" t="s">
        <v>297</v>
      </c>
      <c r="J174" s="156" t="s">
        <v>298</v>
      </c>
      <c r="K174" s="156" t="s">
        <v>299</v>
      </c>
      <c r="L174" s="156" t="s">
        <v>300</v>
      </c>
      <c r="M174" s="156" t="s">
        <v>301</v>
      </c>
      <c r="N174" s="156" t="s">
        <v>302</v>
      </c>
      <c r="O174" s="156" t="s">
        <v>303</v>
      </c>
      <c r="P174" s="156" t="s">
        <v>304</v>
      </c>
      <c r="Q174" s="156" t="s">
        <v>305</v>
      </c>
      <c r="R174" s="156" t="s">
        <v>306</v>
      </c>
      <c r="S174" s="156" t="s">
        <v>307</v>
      </c>
      <c r="T174" s="156" t="s">
        <v>308</v>
      </c>
      <c r="U174" s="562"/>
    </row>
    <row r="175" spans="1:21" ht="19.5" customHeight="1">
      <c r="A175" s="164" t="s">
        <v>193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7"/>
      <c r="U175" s="159"/>
    </row>
    <row r="176" spans="1:21" ht="19.5" customHeight="1">
      <c r="A176" s="165">
        <v>201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86">
        <f aca="true" t="shared" si="21" ref="U176:U186">SUM(B176:T176)</f>
        <v>0</v>
      </c>
    </row>
    <row r="177" spans="1:21" ht="19.5" customHeight="1">
      <c r="A177" s="165">
        <v>203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86">
        <f t="shared" si="21"/>
        <v>0</v>
      </c>
    </row>
    <row r="178" spans="1:21" ht="19.5" customHeight="1">
      <c r="A178" s="166">
        <v>204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86">
        <f t="shared" si="21"/>
        <v>0</v>
      </c>
    </row>
    <row r="179" spans="1:21" ht="19.5" customHeight="1">
      <c r="A179" s="166">
        <v>205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86">
        <f t="shared" si="21"/>
        <v>0</v>
      </c>
    </row>
    <row r="180" spans="1:21" ht="19.5" customHeight="1">
      <c r="A180" s="166">
        <v>206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86">
        <f t="shared" si="21"/>
        <v>0</v>
      </c>
    </row>
    <row r="181" spans="1:21" ht="19.5" customHeight="1">
      <c r="A181" s="166">
        <v>207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86">
        <f t="shared" si="21"/>
        <v>0</v>
      </c>
    </row>
    <row r="182" spans="1:21" ht="19.5" customHeight="1">
      <c r="A182" s="166">
        <v>208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86">
        <f t="shared" si="21"/>
        <v>0</v>
      </c>
    </row>
    <row r="183" spans="1:21" ht="19.5" customHeight="1">
      <c r="A183" s="166">
        <v>209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86">
        <f t="shared" si="21"/>
        <v>0</v>
      </c>
    </row>
    <row r="184" spans="1:21" ht="19.5" customHeight="1">
      <c r="A184" s="166">
        <v>211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86">
        <f t="shared" si="21"/>
        <v>0</v>
      </c>
    </row>
    <row r="185" spans="1:21" ht="19.5" customHeight="1">
      <c r="A185" s="166">
        <v>212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86">
        <f t="shared" si="21"/>
        <v>0</v>
      </c>
    </row>
    <row r="186" spans="1:21" ht="19.5" customHeight="1">
      <c r="A186" s="166" t="s">
        <v>313</v>
      </c>
      <c r="B186" s="159">
        <f>SUM(B176:B185)</f>
        <v>0</v>
      </c>
      <c r="C186" s="159">
        <f aca="true" t="shared" si="22" ref="C186:T186">SUM(C176:C185)</f>
        <v>0</v>
      </c>
      <c r="D186" s="159">
        <f t="shared" si="22"/>
        <v>0</v>
      </c>
      <c r="E186" s="159">
        <f t="shared" si="22"/>
        <v>0</v>
      </c>
      <c r="F186" s="159">
        <f t="shared" si="22"/>
        <v>0</v>
      </c>
      <c r="G186" s="159">
        <f t="shared" si="22"/>
        <v>0</v>
      </c>
      <c r="H186" s="159">
        <f t="shared" si="22"/>
        <v>0</v>
      </c>
      <c r="I186" s="159">
        <f t="shared" si="22"/>
        <v>0</v>
      </c>
      <c r="J186" s="159">
        <f t="shared" si="22"/>
        <v>0</v>
      </c>
      <c r="K186" s="159">
        <f t="shared" si="22"/>
        <v>0</v>
      </c>
      <c r="L186" s="159">
        <f t="shared" si="22"/>
        <v>0</v>
      </c>
      <c r="M186" s="159">
        <f t="shared" si="22"/>
        <v>0</v>
      </c>
      <c r="N186" s="159">
        <f t="shared" si="22"/>
        <v>0</v>
      </c>
      <c r="O186" s="159">
        <f t="shared" si="22"/>
        <v>0</v>
      </c>
      <c r="P186" s="159">
        <f t="shared" si="22"/>
        <v>0</v>
      </c>
      <c r="Q186" s="159">
        <f t="shared" si="22"/>
        <v>0</v>
      </c>
      <c r="R186" s="159">
        <f t="shared" si="22"/>
        <v>0</v>
      </c>
      <c r="S186" s="159">
        <f t="shared" si="22"/>
        <v>0</v>
      </c>
      <c r="T186" s="159">
        <f t="shared" si="22"/>
        <v>0</v>
      </c>
      <c r="U186" s="186">
        <f t="shared" si="21"/>
        <v>0</v>
      </c>
    </row>
    <row r="187" spans="1:21" ht="19.5" customHeight="1">
      <c r="A187" s="166" t="s">
        <v>315</v>
      </c>
      <c r="B187" s="451">
        <f>B186+'ก.พ.'!B187</f>
        <v>0</v>
      </c>
      <c r="C187" s="451">
        <f>C186+'ก.พ.'!C187</f>
        <v>0</v>
      </c>
      <c r="D187" s="451">
        <f>D186+'ก.พ.'!D187</f>
        <v>0</v>
      </c>
      <c r="E187" s="451">
        <f>E186+'ก.พ.'!E187</f>
        <v>0</v>
      </c>
      <c r="F187" s="451">
        <f>F186+'ก.พ.'!F187</f>
        <v>0</v>
      </c>
      <c r="G187" s="451">
        <f>G186+'ก.พ.'!G187</f>
        <v>0</v>
      </c>
      <c r="H187" s="451">
        <f>H186+'ก.พ.'!H187</f>
        <v>0</v>
      </c>
      <c r="I187" s="451">
        <f>I186+'ก.พ.'!I187</f>
        <v>0</v>
      </c>
      <c r="J187" s="451">
        <f>J186+'ก.พ.'!J187</f>
        <v>0</v>
      </c>
      <c r="K187" s="451">
        <f>K186+'ก.พ.'!K187</f>
        <v>0</v>
      </c>
      <c r="L187" s="451">
        <f>L186+'ก.พ.'!L187</f>
        <v>0</v>
      </c>
      <c r="M187" s="451">
        <f>M186+'ก.พ.'!M187</f>
        <v>0</v>
      </c>
      <c r="N187" s="451">
        <f>N186+'ก.พ.'!N187</f>
        <v>0</v>
      </c>
      <c r="O187" s="451">
        <f>O186+'ก.พ.'!O187</f>
        <v>0</v>
      </c>
      <c r="P187" s="451">
        <f>P186+'ก.พ.'!P187</f>
        <v>0</v>
      </c>
      <c r="Q187" s="451">
        <f>Q186+'ก.พ.'!Q187</f>
        <v>0</v>
      </c>
      <c r="R187" s="451">
        <f>R186+'ก.พ.'!R187</f>
        <v>0</v>
      </c>
      <c r="S187" s="451">
        <f>S186+'ก.พ.'!S187</f>
        <v>0</v>
      </c>
      <c r="T187" s="451">
        <f>T186+'ก.พ.'!T187</f>
        <v>0</v>
      </c>
      <c r="U187" s="436">
        <f>SUM(B187:T187)</f>
        <v>0</v>
      </c>
    </row>
    <row r="188" spans="1:21" ht="19.5" customHeight="1">
      <c r="A188" s="169">
        <v>250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ht="19.5" customHeight="1">
      <c r="A189" s="166">
        <v>251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159">
        <v>0</v>
      </c>
      <c r="U189" s="186">
        <f aca="true" t="shared" si="23" ref="U189:U194">SUM(B189:T189)</f>
        <v>0</v>
      </c>
    </row>
    <row r="190" spans="1:21" ht="19.5" customHeight="1">
      <c r="A190" s="166">
        <v>252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0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86">
        <f t="shared" si="23"/>
        <v>0</v>
      </c>
    </row>
    <row r="191" spans="1:21" ht="19.5" customHeight="1">
      <c r="A191" s="166">
        <v>253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86">
        <f t="shared" si="23"/>
        <v>0</v>
      </c>
    </row>
    <row r="192" spans="1:21" ht="19.5" customHeight="1">
      <c r="A192" s="166">
        <v>254</v>
      </c>
      <c r="B192" s="159">
        <v>0</v>
      </c>
      <c r="C192" s="159">
        <v>0</v>
      </c>
      <c r="D192" s="159">
        <v>0</v>
      </c>
      <c r="E192" s="159">
        <v>0</v>
      </c>
      <c r="F192" s="159">
        <v>0</v>
      </c>
      <c r="G192" s="159">
        <v>0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86">
        <f t="shared" si="23"/>
        <v>0</v>
      </c>
    </row>
    <row r="193" spans="1:21" ht="19.5" customHeight="1">
      <c r="A193" s="166" t="s">
        <v>313</v>
      </c>
      <c r="B193" s="159">
        <f>SUM(B189:B192)</f>
        <v>0</v>
      </c>
      <c r="C193" s="159">
        <f aca="true" t="shared" si="24" ref="C193:T193">SUM(C189:C192)</f>
        <v>0</v>
      </c>
      <c r="D193" s="159">
        <f t="shared" si="24"/>
        <v>0</v>
      </c>
      <c r="E193" s="159">
        <f t="shared" si="24"/>
        <v>0</v>
      </c>
      <c r="F193" s="159">
        <f t="shared" si="24"/>
        <v>0</v>
      </c>
      <c r="G193" s="159">
        <f t="shared" si="24"/>
        <v>0</v>
      </c>
      <c r="H193" s="159">
        <f t="shared" si="24"/>
        <v>0</v>
      </c>
      <c r="I193" s="159">
        <f t="shared" si="24"/>
        <v>0</v>
      </c>
      <c r="J193" s="159">
        <f t="shared" si="24"/>
        <v>0</v>
      </c>
      <c r="K193" s="159">
        <f t="shared" si="24"/>
        <v>0</v>
      </c>
      <c r="L193" s="159">
        <f t="shared" si="24"/>
        <v>0</v>
      </c>
      <c r="M193" s="159">
        <f t="shared" si="24"/>
        <v>0</v>
      </c>
      <c r="N193" s="159">
        <f t="shared" si="24"/>
        <v>0</v>
      </c>
      <c r="O193" s="159">
        <f t="shared" si="24"/>
        <v>0</v>
      </c>
      <c r="P193" s="159">
        <f t="shared" si="24"/>
        <v>0</v>
      </c>
      <c r="Q193" s="159">
        <f t="shared" si="24"/>
        <v>0</v>
      </c>
      <c r="R193" s="159">
        <f t="shared" si="24"/>
        <v>0</v>
      </c>
      <c r="S193" s="159">
        <f t="shared" si="24"/>
        <v>0</v>
      </c>
      <c r="T193" s="159">
        <f t="shared" si="24"/>
        <v>0</v>
      </c>
      <c r="U193" s="186">
        <f t="shared" si="23"/>
        <v>0</v>
      </c>
    </row>
    <row r="194" spans="1:21" ht="19.5" customHeight="1">
      <c r="A194" s="166" t="s">
        <v>314</v>
      </c>
      <c r="B194" s="451">
        <f>B193+'ก.พ.'!B194</f>
        <v>99900</v>
      </c>
      <c r="C194" s="451">
        <f>C193+'ก.พ.'!C194</f>
        <v>0</v>
      </c>
      <c r="D194" s="451">
        <f>D193+'ก.พ.'!D194</f>
        <v>0</v>
      </c>
      <c r="E194" s="451">
        <f>E193+'ก.พ.'!E194</f>
        <v>615040</v>
      </c>
      <c r="F194" s="451">
        <f>F193+'ก.พ.'!F194</f>
        <v>0</v>
      </c>
      <c r="G194" s="451">
        <f>G193+'ก.พ.'!G194</f>
        <v>12313.8</v>
      </c>
      <c r="H194" s="451">
        <f>H193+'ก.พ.'!H194</f>
        <v>0</v>
      </c>
      <c r="I194" s="451">
        <f>I193+'ก.พ.'!I194</f>
        <v>708</v>
      </c>
      <c r="J194" s="451">
        <f>J193+'ก.พ.'!J194</f>
        <v>814</v>
      </c>
      <c r="K194" s="451">
        <f>K193+'ก.พ.'!K194</f>
        <v>0</v>
      </c>
      <c r="L194" s="451">
        <f>L193+'ก.พ.'!L194</f>
        <v>0</v>
      </c>
      <c r="M194" s="451">
        <f>M193+'ก.พ.'!M194</f>
        <v>0</v>
      </c>
      <c r="N194" s="451">
        <f>N193+'ก.พ.'!N194</f>
        <v>0</v>
      </c>
      <c r="O194" s="451">
        <f>O193+'ก.พ.'!O194</f>
        <v>0</v>
      </c>
      <c r="P194" s="451">
        <f>P193+'ก.พ.'!P194</f>
        <v>0</v>
      </c>
      <c r="Q194" s="451">
        <f>Q193+'ก.พ.'!Q194</f>
        <v>0</v>
      </c>
      <c r="R194" s="451">
        <f>R193+'ก.พ.'!R194</f>
        <v>0</v>
      </c>
      <c r="S194" s="451">
        <f>S193+'ก.พ.'!S194</f>
        <v>0</v>
      </c>
      <c r="T194" s="451">
        <f>T193+'ก.พ.'!T194</f>
        <v>0</v>
      </c>
      <c r="U194" s="437">
        <f t="shared" si="23"/>
        <v>728775.8</v>
      </c>
    </row>
    <row r="195" spans="1:21" ht="19.5" customHeight="1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</row>
    <row r="199" spans="1:21" ht="19.5" customHeight="1">
      <c r="A199" s="555" t="s">
        <v>275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</row>
    <row r="200" spans="1:21" ht="19.5" customHeight="1">
      <c r="A200" s="556" t="str">
        <f>A172</f>
        <v>รายจ่ายตามงบประมาณ (จ่ายจากเงินอุดหนุน) ประจำเดือนมีนาคม  2557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</row>
    <row r="201" spans="1:21" ht="19.5" customHeight="1">
      <c r="A201" s="152" t="s">
        <v>276</v>
      </c>
      <c r="B201" s="557" t="s">
        <v>277</v>
      </c>
      <c r="C201" s="558"/>
      <c r="D201" s="154" t="s">
        <v>278</v>
      </c>
      <c r="E201" s="559" t="s">
        <v>279</v>
      </c>
      <c r="F201" s="559"/>
      <c r="G201" s="154" t="s">
        <v>280</v>
      </c>
      <c r="H201" s="154" t="s">
        <v>281</v>
      </c>
      <c r="I201" s="557" t="s">
        <v>282</v>
      </c>
      <c r="J201" s="560"/>
      <c r="K201" s="558"/>
      <c r="L201" s="153" t="s">
        <v>283</v>
      </c>
      <c r="M201" s="559" t="s">
        <v>284</v>
      </c>
      <c r="N201" s="559"/>
      <c r="O201" s="559"/>
      <c r="P201" s="154" t="s">
        <v>285</v>
      </c>
      <c r="Q201" s="559" t="s">
        <v>286</v>
      </c>
      <c r="R201" s="559"/>
      <c r="S201" s="154" t="s">
        <v>287</v>
      </c>
      <c r="T201" s="154" t="s">
        <v>288</v>
      </c>
      <c r="U201" s="561" t="s">
        <v>81</v>
      </c>
    </row>
    <row r="202" spans="1:21" ht="19.5" customHeight="1">
      <c r="A202" s="163" t="s">
        <v>289</v>
      </c>
      <c r="B202" s="156" t="s">
        <v>290</v>
      </c>
      <c r="C202" s="156" t="s">
        <v>291</v>
      </c>
      <c r="D202" s="156" t="s">
        <v>292</v>
      </c>
      <c r="E202" s="156" t="s">
        <v>293</v>
      </c>
      <c r="F202" s="156" t="s">
        <v>294</v>
      </c>
      <c r="G202" s="156" t="s">
        <v>295</v>
      </c>
      <c r="H202" s="156" t="s">
        <v>296</v>
      </c>
      <c r="I202" s="156" t="s">
        <v>297</v>
      </c>
      <c r="J202" s="156" t="s">
        <v>298</v>
      </c>
      <c r="K202" s="156" t="s">
        <v>299</v>
      </c>
      <c r="L202" s="156" t="s">
        <v>300</v>
      </c>
      <c r="M202" s="156" t="s">
        <v>301</v>
      </c>
      <c r="N202" s="156" t="s">
        <v>302</v>
      </c>
      <c r="O202" s="156" t="s">
        <v>303</v>
      </c>
      <c r="P202" s="156" t="s">
        <v>304</v>
      </c>
      <c r="Q202" s="156" t="s">
        <v>305</v>
      </c>
      <c r="R202" s="156" t="s">
        <v>306</v>
      </c>
      <c r="S202" s="156" t="s">
        <v>307</v>
      </c>
      <c r="T202" s="156" t="s">
        <v>308</v>
      </c>
      <c r="U202" s="562"/>
    </row>
    <row r="203" spans="1:21" ht="19.5" customHeight="1">
      <c r="A203" s="179">
        <v>270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7"/>
      <c r="U203" s="159"/>
    </row>
    <row r="204" spans="1:21" ht="19.5" customHeight="1">
      <c r="A204" s="165">
        <v>271</v>
      </c>
      <c r="B204" s="159">
        <v>0</v>
      </c>
      <c r="C204" s="159">
        <v>0</v>
      </c>
      <c r="D204" s="159">
        <v>0</v>
      </c>
      <c r="E204" s="159">
        <v>0</v>
      </c>
      <c r="F204" s="159">
        <v>0</v>
      </c>
      <c r="G204" s="159">
        <v>0</v>
      </c>
      <c r="H204" s="159">
        <v>0</v>
      </c>
      <c r="I204" s="159">
        <v>0</v>
      </c>
      <c r="J204" s="159">
        <v>0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86">
        <f aca="true" t="shared" si="25" ref="U204:U214">SUM(B204:T204)</f>
        <v>0</v>
      </c>
    </row>
    <row r="205" spans="1:21" ht="19.5" customHeight="1">
      <c r="A205" s="165">
        <v>272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86">
        <f t="shared" si="25"/>
        <v>0</v>
      </c>
    </row>
    <row r="206" spans="1:21" ht="19.5" customHeight="1">
      <c r="A206" s="165">
        <v>273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86">
        <f t="shared" si="25"/>
        <v>0</v>
      </c>
    </row>
    <row r="207" spans="1:21" ht="19.5" customHeight="1">
      <c r="A207" s="165">
        <v>274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86">
        <f t="shared" si="25"/>
        <v>0</v>
      </c>
    </row>
    <row r="208" spans="1:21" ht="19.5" customHeight="1">
      <c r="A208" s="166">
        <v>275</v>
      </c>
      <c r="B208" s="159">
        <v>0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86">
        <f t="shared" si="25"/>
        <v>0</v>
      </c>
    </row>
    <row r="209" spans="1:21" ht="19.5" customHeight="1">
      <c r="A209" s="166">
        <v>276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86">
        <f t="shared" si="25"/>
        <v>0</v>
      </c>
    </row>
    <row r="210" spans="1:21" ht="19.5" customHeight="1">
      <c r="A210" s="166">
        <v>277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86">
        <f t="shared" si="25"/>
        <v>0</v>
      </c>
    </row>
    <row r="211" spans="1:21" ht="19.5" customHeight="1">
      <c r="A211" s="166">
        <v>279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86">
        <f t="shared" si="25"/>
        <v>0</v>
      </c>
    </row>
    <row r="212" spans="1:21" ht="19.5" customHeight="1">
      <c r="A212" s="166">
        <v>281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86">
        <f t="shared" si="25"/>
        <v>0</v>
      </c>
    </row>
    <row r="213" spans="1:21" ht="19.5" customHeight="1">
      <c r="A213" s="166">
        <v>283</v>
      </c>
      <c r="B213" s="159">
        <v>0</v>
      </c>
      <c r="C213" s="159">
        <v>0</v>
      </c>
      <c r="D213" s="159">
        <v>0</v>
      </c>
      <c r="E213" s="441">
        <v>555507.17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86">
        <f t="shared" si="25"/>
        <v>555507.17</v>
      </c>
    </row>
    <row r="214" spans="1:21" ht="19.5" customHeight="1">
      <c r="A214" s="166" t="s">
        <v>313</v>
      </c>
      <c r="B214" s="159">
        <f>SUM(B204:B213)</f>
        <v>0</v>
      </c>
      <c r="C214" s="159">
        <f aca="true" t="shared" si="26" ref="C214:T214">SUM(C204:C213)</f>
        <v>0</v>
      </c>
      <c r="D214" s="159">
        <f t="shared" si="26"/>
        <v>0</v>
      </c>
      <c r="E214" s="441">
        <f t="shared" si="26"/>
        <v>555507.17</v>
      </c>
      <c r="F214" s="159">
        <f t="shared" si="26"/>
        <v>0</v>
      </c>
      <c r="G214" s="159">
        <f t="shared" si="26"/>
        <v>0</v>
      </c>
      <c r="H214" s="159">
        <f t="shared" si="26"/>
        <v>0</v>
      </c>
      <c r="I214" s="159">
        <f t="shared" si="26"/>
        <v>0</v>
      </c>
      <c r="J214" s="159">
        <f t="shared" si="26"/>
        <v>0</v>
      </c>
      <c r="K214" s="159">
        <f t="shared" si="26"/>
        <v>0</v>
      </c>
      <c r="L214" s="159">
        <f t="shared" si="26"/>
        <v>0</v>
      </c>
      <c r="M214" s="159">
        <f t="shared" si="26"/>
        <v>0</v>
      </c>
      <c r="N214" s="159">
        <f t="shared" si="26"/>
        <v>0</v>
      </c>
      <c r="O214" s="159">
        <f t="shared" si="26"/>
        <v>0</v>
      </c>
      <c r="P214" s="159">
        <f t="shared" si="26"/>
        <v>0</v>
      </c>
      <c r="Q214" s="159">
        <f t="shared" si="26"/>
        <v>0</v>
      </c>
      <c r="R214" s="159">
        <f t="shared" si="26"/>
        <v>0</v>
      </c>
      <c r="S214" s="159">
        <f t="shared" si="26"/>
        <v>0</v>
      </c>
      <c r="T214" s="159">
        <f t="shared" si="26"/>
        <v>0</v>
      </c>
      <c r="U214" s="186">
        <f t="shared" si="25"/>
        <v>555507.17</v>
      </c>
    </row>
    <row r="215" spans="1:21" ht="19.5" customHeight="1">
      <c r="A215" s="166" t="s">
        <v>315</v>
      </c>
      <c r="B215" s="451">
        <f>B214+'ก.พ.'!B215</f>
        <v>4934.84</v>
      </c>
      <c r="C215" s="451">
        <f>C214+'ก.พ.'!C215</f>
        <v>0</v>
      </c>
      <c r="D215" s="451">
        <f>D214+'ก.พ.'!D215</f>
        <v>0</v>
      </c>
      <c r="E215" s="451">
        <f>E214+'ก.พ.'!E215</f>
        <v>1138904.9900000002</v>
      </c>
      <c r="F215" s="451">
        <f>F214+'ก.พ.'!F215</f>
        <v>0</v>
      </c>
      <c r="G215" s="451">
        <f>G214+'ก.พ.'!G215</f>
        <v>0</v>
      </c>
      <c r="H215" s="451">
        <f>H214+'ก.พ.'!H215</f>
        <v>0</v>
      </c>
      <c r="I215" s="451">
        <f>I214+'ก.พ.'!I215</f>
        <v>93920</v>
      </c>
      <c r="J215" s="451">
        <f>J214+'ก.พ.'!J215</f>
        <v>0</v>
      </c>
      <c r="K215" s="451">
        <f>K214+'ก.พ.'!K215</f>
        <v>0</v>
      </c>
      <c r="L215" s="451">
        <f>L214+'ก.พ.'!L215</f>
        <v>0</v>
      </c>
      <c r="M215" s="451">
        <f>M214+'ก.พ.'!M215</f>
        <v>0</v>
      </c>
      <c r="N215" s="451">
        <f>N214+'ก.พ.'!N215</f>
        <v>0</v>
      </c>
      <c r="O215" s="451">
        <f>O214+'ก.พ.'!O215</f>
        <v>0</v>
      </c>
      <c r="P215" s="451">
        <f>P214+'ก.พ.'!P215</f>
        <v>0</v>
      </c>
      <c r="Q215" s="451">
        <f>Q214+'ก.พ.'!Q215</f>
        <v>0</v>
      </c>
      <c r="R215" s="451">
        <f>R214+'ก.พ.'!R215</f>
        <v>0</v>
      </c>
      <c r="S215" s="451">
        <f>S214+'ก.พ.'!S215</f>
        <v>0</v>
      </c>
      <c r="T215" s="451">
        <f>T214+'ก.พ.'!T215</f>
        <v>0</v>
      </c>
      <c r="U215" s="437">
        <f>SUM(B215:T215)</f>
        <v>1237759.8300000003</v>
      </c>
    </row>
    <row r="216" spans="1:21" ht="19.5" customHeight="1">
      <c r="A216" s="169">
        <v>300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86"/>
    </row>
    <row r="217" spans="1:21" ht="19.5" customHeight="1">
      <c r="A217" s="166">
        <v>301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86">
        <f aca="true" t="shared" si="27" ref="U217:U222">SUM(B217:T217)</f>
        <v>0</v>
      </c>
    </row>
    <row r="218" spans="1:21" ht="19.5" customHeight="1">
      <c r="A218" s="166">
        <v>303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86">
        <f t="shared" si="27"/>
        <v>0</v>
      </c>
    </row>
    <row r="219" spans="1:21" ht="19.5" customHeight="1">
      <c r="A219" s="166">
        <v>304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86">
        <f t="shared" si="27"/>
        <v>0</v>
      </c>
    </row>
    <row r="220" spans="1:21" ht="19.5" customHeight="1">
      <c r="A220" s="166">
        <v>305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86">
        <f t="shared" si="27"/>
        <v>0</v>
      </c>
    </row>
    <row r="221" spans="1:21" ht="19.5" customHeight="1">
      <c r="A221" s="166" t="s">
        <v>313</v>
      </c>
      <c r="B221" s="159">
        <f>SUM(B217:B220)</f>
        <v>0</v>
      </c>
      <c r="C221" s="159">
        <f aca="true" t="shared" si="28" ref="C221:T221">SUM(C217:C220)</f>
        <v>0</v>
      </c>
      <c r="D221" s="159">
        <f t="shared" si="28"/>
        <v>0</v>
      </c>
      <c r="E221" s="159">
        <f t="shared" si="28"/>
        <v>0</v>
      </c>
      <c r="F221" s="159">
        <f t="shared" si="28"/>
        <v>0</v>
      </c>
      <c r="G221" s="159">
        <f t="shared" si="28"/>
        <v>0</v>
      </c>
      <c r="H221" s="159">
        <f t="shared" si="28"/>
        <v>0</v>
      </c>
      <c r="I221" s="159">
        <f t="shared" si="28"/>
        <v>0</v>
      </c>
      <c r="J221" s="159">
        <f t="shared" si="28"/>
        <v>0</v>
      </c>
      <c r="K221" s="159">
        <f t="shared" si="28"/>
        <v>0</v>
      </c>
      <c r="L221" s="159">
        <f t="shared" si="28"/>
        <v>0</v>
      </c>
      <c r="M221" s="159">
        <f t="shared" si="28"/>
        <v>0</v>
      </c>
      <c r="N221" s="159">
        <f t="shared" si="28"/>
        <v>0</v>
      </c>
      <c r="O221" s="159">
        <f t="shared" si="28"/>
        <v>0</v>
      </c>
      <c r="P221" s="159">
        <f t="shared" si="28"/>
        <v>0</v>
      </c>
      <c r="Q221" s="159">
        <f t="shared" si="28"/>
        <v>0</v>
      </c>
      <c r="R221" s="159">
        <f t="shared" si="28"/>
        <v>0</v>
      </c>
      <c r="S221" s="159">
        <f t="shared" si="28"/>
        <v>0</v>
      </c>
      <c r="T221" s="159">
        <f t="shared" si="28"/>
        <v>0</v>
      </c>
      <c r="U221" s="186">
        <f t="shared" si="27"/>
        <v>0</v>
      </c>
    </row>
    <row r="222" spans="1:21" ht="19.5" customHeight="1">
      <c r="A222" s="166" t="s">
        <v>314</v>
      </c>
      <c r="B222" s="451">
        <f>B221+'ก.พ.'!B222</f>
        <v>0</v>
      </c>
      <c r="C222" s="451">
        <f>C221+'ก.พ.'!C222</f>
        <v>0</v>
      </c>
      <c r="D222" s="451">
        <f>D221+'ก.พ.'!D222</f>
        <v>0</v>
      </c>
      <c r="E222" s="451">
        <f>E221+'ก.พ.'!E222</f>
        <v>0</v>
      </c>
      <c r="F222" s="451">
        <f>F221+'ก.พ.'!F222</f>
        <v>0</v>
      </c>
      <c r="G222" s="451">
        <f>G221+'ก.พ.'!G222</f>
        <v>0</v>
      </c>
      <c r="H222" s="451">
        <f>H221+'ก.พ.'!H222</f>
        <v>0</v>
      </c>
      <c r="I222" s="451">
        <f>I221+'ก.พ.'!I222</f>
        <v>0</v>
      </c>
      <c r="J222" s="451">
        <f>J221+'ก.พ.'!J222</f>
        <v>0</v>
      </c>
      <c r="K222" s="451">
        <f>K221+'ก.พ.'!K222</f>
        <v>0</v>
      </c>
      <c r="L222" s="451">
        <f>L221+'ก.พ.'!L222</f>
        <v>0</v>
      </c>
      <c r="M222" s="451">
        <f>M221+'ก.พ.'!M222</f>
        <v>0</v>
      </c>
      <c r="N222" s="451">
        <f>N221+'ก.พ.'!N222</f>
        <v>0</v>
      </c>
      <c r="O222" s="451">
        <f>O221+'ก.พ.'!O222</f>
        <v>0</v>
      </c>
      <c r="P222" s="451">
        <f>P221+'ก.พ.'!P222</f>
        <v>0</v>
      </c>
      <c r="Q222" s="451">
        <f>Q221+'ก.พ.'!Q222</f>
        <v>0</v>
      </c>
      <c r="R222" s="451">
        <f>R221+'ก.พ.'!R222</f>
        <v>0</v>
      </c>
      <c r="S222" s="451">
        <f>S221+'ก.พ.'!S222</f>
        <v>0</v>
      </c>
      <c r="T222" s="451">
        <f>T221+'ก.พ.'!T222</f>
        <v>0</v>
      </c>
      <c r="U222" s="437">
        <f t="shared" si="27"/>
        <v>0</v>
      </c>
    </row>
    <row r="223" spans="1:21" ht="19.5" customHeight="1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8"/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A200</f>
        <v>รายจ่ายตามงบประมาณ (จ่ายจากเงินอุดหนุน) ประจำเดือนมีนาคม  2557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86">
        <f>SUM(B232:T232)</f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0</v>
      </c>
      <c r="F233" s="159">
        <v>0</v>
      </c>
      <c r="G233" s="159">
        <v>0</v>
      </c>
      <c r="H233" s="159">
        <v>0</v>
      </c>
      <c r="I233" s="446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68">
        <f>SUM(B233:T233)</f>
        <v>0</v>
      </c>
    </row>
    <row r="234" spans="1:21" ht="19.5" customHeight="1">
      <c r="A234" s="166" t="s">
        <v>313</v>
      </c>
      <c r="B234" s="159">
        <f>SUM(B232:B233)</f>
        <v>0</v>
      </c>
      <c r="C234" s="159">
        <f aca="true" t="shared" si="29" ref="C234:T234">SUM(C232:C233)</f>
        <v>0</v>
      </c>
      <c r="D234" s="159">
        <f t="shared" si="29"/>
        <v>0</v>
      </c>
      <c r="E234" s="159">
        <f t="shared" si="29"/>
        <v>0</v>
      </c>
      <c r="F234" s="159">
        <f t="shared" si="29"/>
        <v>0</v>
      </c>
      <c r="G234" s="159">
        <f t="shared" si="29"/>
        <v>0</v>
      </c>
      <c r="H234" s="159">
        <f t="shared" si="29"/>
        <v>0</v>
      </c>
      <c r="I234" s="446">
        <f t="shared" si="29"/>
        <v>0</v>
      </c>
      <c r="J234" s="159">
        <f t="shared" si="29"/>
        <v>0</v>
      </c>
      <c r="K234" s="159">
        <f t="shared" si="29"/>
        <v>0</v>
      </c>
      <c r="L234" s="159">
        <f t="shared" si="29"/>
        <v>0</v>
      </c>
      <c r="M234" s="159">
        <f t="shared" si="29"/>
        <v>0</v>
      </c>
      <c r="N234" s="159">
        <f t="shared" si="29"/>
        <v>0</v>
      </c>
      <c r="O234" s="159">
        <f t="shared" si="29"/>
        <v>0</v>
      </c>
      <c r="P234" s="159">
        <f t="shared" si="29"/>
        <v>0</v>
      </c>
      <c r="Q234" s="159">
        <f t="shared" si="29"/>
        <v>0</v>
      </c>
      <c r="R234" s="159">
        <f t="shared" si="29"/>
        <v>0</v>
      </c>
      <c r="S234" s="159">
        <f t="shared" si="29"/>
        <v>0</v>
      </c>
      <c r="T234" s="159">
        <f t="shared" si="29"/>
        <v>0</v>
      </c>
      <c r="U234" s="168">
        <f>SUM(B234:T234)</f>
        <v>0</v>
      </c>
    </row>
    <row r="235" spans="1:21" ht="19.5" customHeight="1">
      <c r="A235" s="166" t="s">
        <v>314</v>
      </c>
      <c r="B235" s="451">
        <f>B234+'ก.พ.'!B235</f>
        <v>0</v>
      </c>
      <c r="C235" s="451">
        <f>C234+'ก.พ.'!C235</f>
        <v>0</v>
      </c>
      <c r="D235" s="451">
        <f>D234+'ก.พ.'!D235</f>
        <v>0</v>
      </c>
      <c r="E235" s="451">
        <f>E234+'ก.พ.'!E235</f>
        <v>1782000</v>
      </c>
      <c r="F235" s="451">
        <f>F234+'ก.พ.'!F235</f>
        <v>0</v>
      </c>
      <c r="G235" s="451">
        <f>G234+'ก.พ.'!G235</f>
        <v>0</v>
      </c>
      <c r="H235" s="451">
        <f>H234+'ก.พ.'!H235</f>
        <v>0</v>
      </c>
      <c r="I235" s="451">
        <f>I234+'ก.พ.'!I235</f>
        <v>2435833.6</v>
      </c>
      <c r="J235" s="451">
        <f>J234+'ก.พ.'!J235</f>
        <v>0</v>
      </c>
      <c r="K235" s="451">
        <f>K234+'ก.พ.'!K235</f>
        <v>0</v>
      </c>
      <c r="L235" s="451">
        <f>L234+'ก.พ.'!L235</f>
        <v>0</v>
      </c>
      <c r="M235" s="451">
        <f>M234+'ก.พ.'!M235</f>
        <v>0</v>
      </c>
      <c r="N235" s="451">
        <f>N234+'ก.พ.'!N235</f>
        <v>0</v>
      </c>
      <c r="O235" s="451">
        <f>O234+'ก.พ.'!O235</f>
        <v>0</v>
      </c>
      <c r="P235" s="451">
        <f>P234+'ก.พ.'!P235</f>
        <v>0</v>
      </c>
      <c r="Q235" s="451">
        <f>Q234+'ก.พ.'!Q235</f>
        <v>0</v>
      </c>
      <c r="R235" s="451">
        <f>R234+'ก.พ.'!R235</f>
        <v>0</v>
      </c>
      <c r="S235" s="451">
        <f>S234+'ก.พ.'!S235</f>
        <v>0</v>
      </c>
      <c r="T235" s="451">
        <f>T234+'ก.พ.'!T235</f>
        <v>0</v>
      </c>
      <c r="U235" s="437">
        <f>SUM(B235:T235)</f>
        <v>4217833.6</v>
      </c>
    </row>
    <row r="236" spans="1:21" ht="19.5" customHeight="1">
      <c r="A236" s="169">
        <v>450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86"/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86">
        <f aca="true" t="shared" si="30" ref="U237:U242">SUM(B237:T237)</f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86">
        <f t="shared" si="30"/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86">
        <f t="shared" si="30"/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86">
        <f t="shared" si="30"/>
        <v>0</v>
      </c>
    </row>
    <row r="241" spans="1:21" ht="19.5" customHeight="1">
      <c r="A241" s="166" t="s">
        <v>313</v>
      </c>
      <c r="B241" s="159">
        <f>SUM(B237:B240)</f>
        <v>0</v>
      </c>
      <c r="C241" s="159">
        <f aca="true" t="shared" si="31" ref="C241:T241">SUM(C237:C240)</f>
        <v>0</v>
      </c>
      <c r="D241" s="159">
        <f t="shared" si="31"/>
        <v>0</v>
      </c>
      <c r="E241" s="159">
        <f t="shared" si="31"/>
        <v>0</v>
      </c>
      <c r="F241" s="159">
        <f t="shared" si="31"/>
        <v>0</v>
      </c>
      <c r="G241" s="159">
        <f t="shared" si="31"/>
        <v>0</v>
      </c>
      <c r="H241" s="159">
        <f t="shared" si="31"/>
        <v>0</v>
      </c>
      <c r="I241" s="159">
        <f t="shared" si="31"/>
        <v>0</v>
      </c>
      <c r="J241" s="159">
        <f t="shared" si="31"/>
        <v>0</v>
      </c>
      <c r="K241" s="159">
        <f t="shared" si="31"/>
        <v>0</v>
      </c>
      <c r="L241" s="159">
        <f t="shared" si="31"/>
        <v>0</v>
      </c>
      <c r="M241" s="159">
        <f t="shared" si="31"/>
        <v>0</v>
      </c>
      <c r="N241" s="159">
        <f t="shared" si="31"/>
        <v>0</v>
      </c>
      <c r="O241" s="159">
        <f t="shared" si="31"/>
        <v>0</v>
      </c>
      <c r="P241" s="159">
        <f t="shared" si="31"/>
        <v>0</v>
      </c>
      <c r="Q241" s="159">
        <f t="shared" si="31"/>
        <v>0</v>
      </c>
      <c r="R241" s="159">
        <f t="shared" si="31"/>
        <v>0</v>
      </c>
      <c r="S241" s="159">
        <f t="shared" si="31"/>
        <v>0</v>
      </c>
      <c r="T241" s="159">
        <f t="shared" si="31"/>
        <v>0</v>
      </c>
      <c r="U241" s="186">
        <f t="shared" si="30"/>
        <v>0</v>
      </c>
    </row>
    <row r="242" spans="1:21" ht="19.5" customHeight="1">
      <c r="A242" s="166" t="s">
        <v>314</v>
      </c>
      <c r="B242" s="451">
        <f>B241+'ก.พ.'!B242</f>
        <v>0</v>
      </c>
      <c r="C242" s="451">
        <f>C241+'ก.พ.'!C242</f>
        <v>0</v>
      </c>
      <c r="D242" s="451">
        <f>D241+'ก.พ.'!D242</f>
        <v>0</v>
      </c>
      <c r="E242" s="451">
        <f>E241+'ก.พ.'!E242</f>
        <v>0</v>
      </c>
      <c r="F242" s="451">
        <f>F241+'ก.พ.'!F242</f>
        <v>0</v>
      </c>
      <c r="G242" s="451">
        <f>G241+'ก.พ.'!G242</f>
        <v>0</v>
      </c>
      <c r="H242" s="451">
        <f>H241+'ก.พ.'!H242</f>
        <v>0</v>
      </c>
      <c r="I242" s="451">
        <f>I241+'ก.พ.'!I242</f>
        <v>0</v>
      </c>
      <c r="J242" s="451">
        <f>J241+'ก.พ.'!J242</f>
        <v>0</v>
      </c>
      <c r="K242" s="451">
        <f>K241+'ก.พ.'!K242</f>
        <v>0</v>
      </c>
      <c r="L242" s="451">
        <f>L241+'ก.พ.'!L242</f>
        <v>0</v>
      </c>
      <c r="M242" s="451">
        <f>M241+'ก.พ.'!M242</f>
        <v>0</v>
      </c>
      <c r="N242" s="451">
        <f>N241+'ก.พ.'!N242</f>
        <v>0</v>
      </c>
      <c r="O242" s="451">
        <f>O241+'ก.พ.'!O242</f>
        <v>0</v>
      </c>
      <c r="P242" s="451">
        <f>P241+'ก.พ.'!P242</f>
        <v>0</v>
      </c>
      <c r="Q242" s="451">
        <f>Q241+'ก.พ.'!Q242</f>
        <v>0</v>
      </c>
      <c r="R242" s="451">
        <f>R241+'ก.พ.'!R242</f>
        <v>0</v>
      </c>
      <c r="S242" s="451">
        <f>S241+'ก.พ.'!S242</f>
        <v>0</v>
      </c>
      <c r="T242" s="451">
        <f>T241+'ก.พ.'!T242</f>
        <v>0</v>
      </c>
      <c r="U242" s="437">
        <f t="shared" si="30"/>
        <v>0</v>
      </c>
    </row>
    <row r="243" spans="1:21" ht="19.5" customHeight="1">
      <c r="A243" s="169">
        <v>500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86"/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86">
        <f aca="true" t="shared" si="32" ref="U244:U250">SUM(B244:T244)</f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86">
        <f t="shared" si="32"/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86">
        <f t="shared" si="32"/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86">
        <f t="shared" si="32"/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86">
        <f t="shared" si="32"/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86">
        <f t="shared" si="32"/>
        <v>0</v>
      </c>
    </row>
    <row r="250" spans="1:21" ht="19.5" customHeight="1">
      <c r="A250" s="166" t="s">
        <v>313</v>
      </c>
      <c r="B250" s="159">
        <f>SUM(B244:B249)</f>
        <v>0</v>
      </c>
      <c r="C250" s="159">
        <f aca="true" t="shared" si="33" ref="C250:T250">SUM(C244:C249)</f>
        <v>0</v>
      </c>
      <c r="D250" s="159">
        <f t="shared" si="33"/>
        <v>0</v>
      </c>
      <c r="E250" s="159">
        <f t="shared" si="33"/>
        <v>0</v>
      </c>
      <c r="F250" s="159">
        <f t="shared" si="33"/>
        <v>0</v>
      </c>
      <c r="G250" s="159">
        <f t="shared" si="33"/>
        <v>0</v>
      </c>
      <c r="H250" s="159">
        <f t="shared" si="33"/>
        <v>0</v>
      </c>
      <c r="I250" s="159">
        <f t="shared" si="33"/>
        <v>0</v>
      </c>
      <c r="J250" s="159">
        <f t="shared" si="33"/>
        <v>0</v>
      </c>
      <c r="K250" s="159">
        <f t="shared" si="33"/>
        <v>0</v>
      </c>
      <c r="L250" s="159">
        <f t="shared" si="33"/>
        <v>0</v>
      </c>
      <c r="M250" s="159">
        <f t="shared" si="33"/>
        <v>0</v>
      </c>
      <c r="N250" s="159">
        <f t="shared" si="33"/>
        <v>0</v>
      </c>
      <c r="O250" s="159">
        <f t="shared" si="33"/>
        <v>0</v>
      </c>
      <c r="P250" s="159">
        <f t="shared" si="33"/>
        <v>0</v>
      </c>
      <c r="Q250" s="159">
        <f t="shared" si="33"/>
        <v>0</v>
      </c>
      <c r="R250" s="159">
        <f t="shared" si="33"/>
        <v>0</v>
      </c>
      <c r="S250" s="159">
        <f t="shared" si="33"/>
        <v>0</v>
      </c>
      <c r="T250" s="159">
        <f t="shared" si="33"/>
        <v>0</v>
      </c>
      <c r="U250" s="186">
        <f t="shared" si="32"/>
        <v>0</v>
      </c>
    </row>
    <row r="251" spans="1:21" ht="19.5" customHeight="1">
      <c r="A251" s="166" t="s">
        <v>314</v>
      </c>
      <c r="B251" s="451">
        <f>B250+'ก.พ.'!B251</f>
        <v>0</v>
      </c>
      <c r="C251" s="451">
        <f>C250+'ก.พ.'!C251</f>
        <v>0</v>
      </c>
      <c r="D251" s="451">
        <f>D250+'ก.พ.'!D251</f>
        <v>0</v>
      </c>
      <c r="E251" s="451">
        <f>E250+'ก.พ.'!E251</f>
        <v>0</v>
      </c>
      <c r="F251" s="451">
        <f>F250+'ก.พ.'!F251</f>
        <v>0</v>
      </c>
      <c r="G251" s="451">
        <f>G250+'ก.พ.'!G251</f>
        <v>0</v>
      </c>
      <c r="H251" s="451">
        <f>H250+'ก.พ.'!H251</f>
        <v>0</v>
      </c>
      <c r="I251" s="451">
        <f>I250+'ก.พ.'!I251</f>
        <v>0</v>
      </c>
      <c r="J251" s="451">
        <f>J250+'ก.พ.'!J251</f>
        <v>0</v>
      </c>
      <c r="K251" s="451">
        <f>K250+'ก.พ.'!K251</f>
        <v>0</v>
      </c>
      <c r="L251" s="451">
        <f>L250+'ก.พ.'!L251</f>
        <v>0</v>
      </c>
      <c r="M251" s="451">
        <f>M250+'ก.พ.'!M251</f>
        <v>0</v>
      </c>
      <c r="N251" s="451">
        <f>N250+'ก.พ.'!N251</f>
        <v>0</v>
      </c>
      <c r="O251" s="451">
        <f>O250+'ก.พ.'!O251</f>
        <v>0</v>
      </c>
      <c r="P251" s="451">
        <f>P250+'ก.พ.'!P251</f>
        <v>0</v>
      </c>
      <c r="Q251" s="451">
        <f>Q250+'ก.พ.'!Q251</f>
        <v>0</v>
      </c>
      <c r="R251" s="451">
        <f>R250+'ก.พ.'!R251</f>
        <v>0</v>
      </c>
      <c r="S251" s="451">
        <f>S250+'ก.พ.'!S251</f>
        <v>0</v>
      </c>
      <c r="T251" s="451">
        <f>T250+'ก.พ.'!T251</f>
        <v>0</v>
      </c>
      <c r="U251" s="437">
        <f>SUM(B251:T251)</f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ประจำเดือนมีนาคม  2557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86">
        <f aca="true" t="shared" si="34" ref="U261:U266">SUM(B261:T261)</f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86">
        <f t="shared" si="34"/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86">
        <f t="shared" si="34"/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86">
        <f t="shared" si="34"/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86">
        <f t="shared" si="34"/>
        <v>0</v>
      </c>
    </row>
    <row r="266" spans="1:21" ht="19.5" customHeight="1">
      <c r="A266" s="166" t="s">
        <v>313</v>
      </c>
      <c r="B266" s="159">
        <f>SUM(B261:B265)</f>
        <v>0</v>
      </c>
      <c r="C266" s="159">
        <f aca="true" t="shared" si="35" ref="C266:T266">SUM(C261:C265)</f>
        <v>0</v>
      </c>
      <c r="D266" s="159">
        <f t="shared" si="35"/>
        <v>0</v>
      </c>
      <c r="E266" s="159">
        <f t="shared" si="35"/>
        <v>0</v>
      </c>
      <c r="F266" s="159">
        <f t="shared" si="35"/>
        <v>0</v>
      </c>
      <c r="G266" s="159">
        <f t="shared" si="35"/>
        <v>0</v>
      </c>
      <c r="H266" s="159">
        <f t="shared" si="35"/>
        <v>0</v>
      </c>
      <c r="I266" s="159">
        <f t="shared" si="35"/>
        <v>0</v>
      </c>
      <c r="J266" s="159">
        <f t="shared" si="35"/>
        <v>0</v>
      </c>
      <c r="K266" s="159">
        <f t="shared" si="35"/>
        <v>0</v>
      </c>
      <c r="L266" s="159">
        <f t="shared" si="35"/>
        <v>0</v>
      </c>
      <c r="M266" s="159">
        <f t="shared" si="35"/>
        <v>0</v>
      </c>
      <c r="N266" s="159">
        <f t="shared" si="35"/>
        <v>0</v>
      </c>
      <c r="O266" s="159">
        <f t="shared" si="35"/>
        <v>0</v>
      </c>
      <c r="P266" s="159">
        <f t="shared" si="35"/>
        <v>0</v>
      </c>
      <c r="Q266" s="159">
        <f t="shared" si="35"/>
        <v>0</v>
      </c>
      <c r="R266" s="159">
        <f t="shared" si="35"/>
        <v>0</v>
      </c>
      <c r="S266" s="159">
        <f t="shared" si="35"/>
        <v>0</v>
      </c>
      <c r="T266" s="159">
        <f t="shared" si="35"/>
        <v>0</v>
      </c>
      <c r="U266" s="186">
        <f t="shared" si="34"/>
        <v>0</v>
      </c>
    </row>
    <row r="267" spans="1:22" ht="19.5" customHeight="1">
      <c r="A267" s="166" t="s">
        <v>314</v>
      </c>
      <c r="B267" s="451">
        <f>B266+'ก.พ.'!B267</f>
        <v>0</v>
      </c>
      <c r="C267" s="451">
        <f>C266+'ก.พ.'!C267</f>
        <v>0</v>
      </c>
      <c r="D267" s="451">
        <f>D266+'ก.พ.'!D267</f>
        <v>0</v>
      </c>
      <c r="E267" s="451">
        <f>E266+'ก.พ.'!E267</f>
        <v>0</v>
      </c>
      <c r="F267" s="451">
        <f>F266+'ก.พ.'!F267</f>
        <v>0</v>
      </c>
      <c r="G267" s="451">
        <f>G266+'ก.พ.'!G267</f>
        <v>0</v>
      </c>
      <c r="H267" s="451">
        <f>H266+'ก.พ.'!H267</f>
        <v>0</v>
      </c>
      <c r="I267" s="451">
        <f>I266+'ก.พ.'!I267</f>
        <v>0</v>
      </c>
      <c r="J267" s="451">
        <f>J266+'ก.พ.'!J267</f>
        <v>0</v>
      </c>
      <c r="K267" s="451">
        <f>K266+'ก.พ.'!K267</f>
        <v>0</v>
      </c>
      <c r="L267" s="451">
        <f>L266+'ก.พ.'!L267</f>
        <v>0</v>
      </c>
      <c r="M267" s="451">
        <f>M266+'ก.พ.'!M267</f>
        <v>0</v>
      </c>
      <c r="N267" s="451">
        <f>N266+'ก.พ.'!N267</f>
        <v>0</v>
      </c>
      <c r="O267" s="451">
        <f>O266+'ก.พ.'!O267</f>
        <v>0</v>
      </c>
      <c r="P267" s="451">
        <f>P266+'ก.พ.'!P267</f>
        <v>0</v>
      </c>
      <c r="Q267" s="451">
        <f>Q266+'ก.พ.'!Q267</f>
        <v>0</v>
      </c>
      <c r="R267" s="451">
        <f>R266+'ก.พ.'!R267</f>
        <v>0</v>
      </c>
      <c r="S267" s="451">
        <f>S266+'ก.พ.'!S267</f>
        <v>0</v>
      </c>
      <c r="T267" s="451">
        <f>T266+'ก.พ.'!T267</f>
        <v>0</v>
      </c>
      <c r="U267" s="437">
        <f>SUM(B267:T267)</f>
        <v>0</v>
      </c>
      <c r="V267" s="442">
        <f>U267+U251+U242+U235+U222+U215+U194+U187+U170+U165+U160+U152</f>
        <v>6194869.2299999995</v>
      </c>
    </row>
    <row r="268" ht="19.5" customHeight="1">
      <c r="V268" s="190">
        <f>V267+V129</f>
        <v>11762171.98</v>
      </c>
    </row>
  </sheetData>
  <sheetProtection/>
  <mergeCells count="81">
    <mergeCell ref="A1:U1"/>
    <mergeCell ref="A2:U2"/>
    <mergeCell ref="B3:C3"/>
    <mergeCell ref="E3:F3"/>
    <mergeCell ref="I3:K3"/>
    <mergeCell ref="M3:O3"/>
    <mergeCell ref="Q3:R3"/>
    <mergeCell ref="U3:U4"/>
    <mergeCell ref="A30:U30"/>
    <mergeCell ref="A31:U31"/>
    <mergeCell ref="B32:C32"/>
    <mergeCell ref="E32:F32"/>
    <mergeCell ref="I32:K32"/>
    <mergeCell ref="M32:O32"/>
    <mergeCell ref="Q32:R32"/>
    <mergeCell ref="U32:U33"/>
    <mergeCell ref="A58:U58"/>
    <mergeCell ref="A59:U59"/>
    <mergeCell ref="B60:C60"/>
    <mergeCell ref="E60:F60"/>
    <mergeCell ref="I60:K60"/>
    <mergeCell ref="M60:O60"/>
    <mergeCell ref="Q60:R60"/>
    <mergeCell ref="U60:U61"/>
    <mergeCell ref="A86:U86"/>
    <mergeCell ref="A87:U87"/>
    <mergeCell ref="B88:C88"/>
    <mergeCell ref="E88:F88"/>
    <mergeCell ref="I88:K88"/>
    <mergeCell ref="M88:O88"/>
    <mergeCell ref="Q88:R88"/>
    <mergeCell ref="U88:U89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Q132:R132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71:U171"/>
    <mergeCell ref="A172:U172"/>
    <mergeCell ref="B173:C173"/>
    <mergeCell ref="E173:F173"/>
    <mergeCell ref="I173:K173"/>
    <mergeCell ref="M173:O173"/>
    <mergeCell ref="Q173:R173"/>
    <mergeCell ref="U173:U174"/>
    <mergeCell ref="A199:U199"/>
    <mergeCell ref="A200:U200"/>
    <mergeCell ref="B201:C201"/>
    <mergeCell ref="E201:F201"/>
    <mergeCell ref="I201:K201"/>
    <mergeCell ref="M201:O201"/>
    <mergeCell ref="Q201:R201"/>
    <mergeCell ref="U201:U202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256:U256"/>
    <mergeCell ref="A257:U257"/>
    <mergeCell ref="B258:C258"/>
    <mergeCell ref="E258:F258"/>
    <mergeCell ref="I258:K258"/>
    <mergeCell ref="M258:O258"/>
    <mergeCell ref="Q258:R258"/>
    <mergeCell ref="U258:U259"/>
  </mergeCells>
  <printOptions/>
  <pageMargins left="0.27" right="0.17" top="0.37" bottom="0.18" header="0.21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68"/>
  <sheetViews>
    <sheetView zoomScale="120" zoomScaleNormal="120" zoomScalePageLayoutView="0" workbookViewId="0" topLeftCell="A4">
      <selection activeCell="W9" sqref="W9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3" width="14.57421875" style="0" customWidth="1"/>
    <col min="24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463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6253</v>
      </c>
      <c r="U6" s="159">
        <f>T6</f>
        <v>6253</v>
      </c>
      <c r="V6" s="198" t="s">
        <v>232</v>
      </c>
      <c r="W6" s="442">
        <f>U11+U152</f>
        <v>194655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 s="443">
        <f>U19+U160</f>
        <v>2166405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 s="443">
        <f>U24+U165</f>
        <v>85845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 s="443">
        <f>U29+U170</f>
        <v>1090643</v>
      </c>
    </row>
    <row r="10" spans="1:23" ht="18.75" customHeight="1">
      <c r="A10" s="159" t="s">
        <v>313</v>
      </c>
      <c r="B10" s="159">
        <f>SUM(B6:B9)</f>
        <v>0</v>
      </c>
      <c r="C10" s="159">
        <f aca="true" t="shared" si="0" ref="C10:U10">SUM(C6:C9)</f>
        <v>0</v>
      </c>
      <c r="D10" s="159">
        <f t="shared" si="0"/>
        <v>0</v>
      </c>
      <c r="E10" s="159">
        <f t="shared" si="0"/>
        <v>0</v>
      </c>
      <c r="F10" s="159">
        <f t="shared" si="0"/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 t="shared" si="0"/>
        <v>0</v>
      </c>
      <c r="P10" s="159">
        <f t="shared" si="0"/>
        <v>0</v>
      </c>
      <c r="Q10" s="159">
        <f t="shared" si="0"/>
        <v>0</v>
      </c>
      <c r="R10" s="159">
        <f t="shared" si="0"/>
        <v>0</v>
      </c>
      <c r="S10" s="159">
        <f t="shared" si="0"/>
        <v>0</v>
      </c>
      <c r="T10" s="159">
        <f t="shared" si="0"/>
        <v>6253</v>
      </c>
      <c r="U10" s="159">
        <f t="shared" si="0"/>
        <v>6253</v>
      </c>
      <c r="V10" s="198" t="s">
        <v>192</v>
      </c>
      <c r="W10" s="443">
        <f>U46+U187</f>
        <v>1761505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T10+'มี.ค.'!T11</f>
        <v>183655</v>
      </c>
      <c r="U11" s="199">
        <f>T11</f>
        <v>183655</v>
      </c>
      <c r="V11" s="198" t="s">
        <v>194</v>
      </c>
      <c r="W11" s="443">
        <f>U53+U194</f>
        <v>1861166.61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443">
        <f>U74+U215</f>
        <v>1431702.3300000003</v>
      </c>
    </row>
    <row r="13" spans="1:23" ht="18.75" customHeight="1">
      <c r="A13" s="159">
        <v>101</v>
      </c>
      <c r="B13" s="159">
        <v>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 aca="true" t="shared" si="1" ref="U13:U19">SUM(B13:T13)</f>
        <v>0</v>
      </c>
      <c r="V13" s="198" t="s">
        <v>198</v>
      </c>
      <c r="W13" s="443">
        <f>U81+U222</f>
        <v>88696.18</v>
      </c>
    </row>
    <row r="14" spans="1:23" ht="18.75" customHeight="1">
      <c r="A14" s="159">
        <v>102</v>
      </c>
      <c r="B14" s="159">
        <v>131570</v>
      </c>
      <c r="C14" s="159">
        <v>30170</v>
      </c>
      <c r="D14" s="159">
        <v>0</v>
      </c>
      <c r="E14" s="159">
        <v>16340</v>
      </c>
      <c r="F14" s="159">
        <v>0</v>
      </c>
      <c r="G14" s="159">
        <v>0</v>
      </c>
      <c r="H14" s="159">
        <v>0</v>
      </c>
      <c r="I14" s="159">
        <v>32970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 t="shared" si="1"/>
        <v>211050</v>
      </c>
      <c r="V14" s="198" t="s">
        <v>200</v>
      </c>
      <c r="W14" s="443">
        <f>U94+U235</f>
        <v>4217833.6</v>
      </c>
    </row>
    <row r="15" spans="1:23" ht="18.75" customHeight="1">
      <c r="A15" s="159">
        <v>103</v>
      </c>
      <c r="B15" s="159">
        <v>18350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3500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 t="shared" si="1"/>
        <v>21850</v>
      </c>
      <c r="V15" s="198" t="s">
        <v>202</v>
      </c>
      <c r="W15" s="443">
        <f>U101+U242</f>
        <v>156480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 t="shared" si="1"/>
        <v>0</v>
      </c>
      <c r="V16" s="198" t="s">
        <v>204</v>
      </c>
      <c r="W16" s="443">
        <f>U110+U251</f>
        <v>0</v>
      </c>
    </row>
    <row r="17" spans="1:23" ht="18.75" customHeight="1">
      <c r="A17" s="159">
        <v>106</v>
      </c>
      <c r="B17" s="159">
        <v>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 t="shared" si="1"/>
        <v>0</v>
      </c>
      <c r="V17" s="198" t="s">
        <v>206</v>
      </c>
      <c r="W17" s="443">
        <f>U127+U267</f>
        <v>0</v>
      </c>
    </row>
    <row r="18" spans="1:23" ht="18.75" customHeight="1">
      <c r="A18" s="159" t="s">
        <v>313</v>
      </c>
      <c r="B18" s="159">
        <f>SUM(B13:B17)</f>
        <v>149920</v>
      </c>
      <c r="C18" s="159">
        <f>SUM(C13:C17)</f>
        <v>30170</v>
      </c>
      <c r="D18" s="159">
        <v>0</v>
      </c>
      <c r="E18" s="159">
        <f>SUM(E13:E17)</f>
        <v>16340</v>
      </c>
      <c r="F18" s="159">
        <v>0</v>
      </c>
      <c r="G18" s="159">
        <v>0</v>
      </c>
      <c r="H18" s="159">
        <v>0</v>
      </c>
      <c r="I18" s="159">
        <f>SUM(I13:I17)</f>
        <v>36470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 t="shared" si="1"/>
        <v>232900</v>
      </c>
      <c r="W18" s="443">
        <f>SUM(W6:W17)</f>
        <v>13054931.72</v>
      </c>
    </row>
    <row r="19" spans="1:21" ht="18.75" customHeight="1">
      <c r="A19" s="159" t="s">
        <v>314</v>
      </c>
      <c r="B19" s="451">
        <f>B18+'มี.ค.'!B19</f>
        <v>1401410</v>
      </c>
      <c r="C19" s="451">
        <f>C18+'มี.ค.'!C19</f>
        <v>247157</v>
      </c>
      <c r="D19" s="451">
        <f>D18+'มี.ค.'!D19</f>
        <v>0</v>
      </c>
      <c r="E19" s="451">
        <f>E18+'มี.ค.'!E19</f>
        <v>237440</v>
      </c>
      <c r="F19" s="451">
        <f>F18+'มี.ค.'!F19</f>
        <v>0</v>
      </c>
      <c r="G19" s="451">
        <f>G18+'มี.ค.'!G19</f>
        <v>0</v>
      </c>
      <c r="H19" s="451">
        <f>H18+'มี.ค.'!H19</f>
        <v>0</v>
      </c>
      <c r="I19" s="451">
        <f>I18+'มี.ค.'!I19</f>
        <v>280398</v>
      </c>
      <c r="J19" s="451">
        <f>J18+'มี.ค.'!J19</f>
        <v>0</v>
      </c>
      <c r="K19" s="451">
        <f>K18+'มี.ค.'!K19</f>
        <v>0</v>
      </c>
      <c r="L19" s="451">
        <f>L18+'มี.ค.'!L19</f>
        <v>0</v>
      </c>
      <c r="M19" s="451">
        <f>M18+'มี.ค.'!M19</f>
        <v>0</v>
      </c>
      <c r="N19" s="451">
        <f>N18+'มี.ค.'!N19</f>
        <v>0</v>
      </c>
      <c r="O19" s="451">
        <f>O18+'มี.ค.'!O19</f>
        <v>0</v>
      </c>
      <c r="P19" s="451">
        <f>P18+'มี.ค.'!P19</f>
        <v>0</v>
      </c>
      <c r="Q19" s="451">
        <f>Q18+'มี.ค.'!Q19</f>
        <v>0</v>
      </c>
      <c r="R19" s="451">
        <f>R18+'มี.ค.'!R19</f>
        <v>0</v>
      </c>
      <c r="S19" s="451">
        <f>S18+'มี.ค.'!S19</f>
        <v>0</v>
      </c>
      <c r="T19" s="451">
        <f>T18+'มี.ค.'!T19</f>
        <v>0</v>
      </c>
      <c r="U19" s="452">
        <f t="shared" si="1"/>
        <v>2166405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10970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SUM(B21:T21)</f>
        <v>10970</v>
      </c>
    </row>
    <row r="22" spans="1:21" ht="18.75" customHeight="1">
      <c r="A22" s="159">
        <v>122</v>
      </c>
      <c r="B22" s="159">
        <v>0</v>
      </c>
      <c r="C22" s="159">
        <v>1315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SUM(B22:T22)</f>
        <v>1315</v>
      </c>
    </row>
    <row r="23" spans="1:21" ht="18.75" customHeight="1">
      <c r="A23" s="159" t="s">
        <v>313</v>
      </c>
      <c r="B23" s="159">
        <f>SUM(B21:B22)</f>
        <v>0</v>
      </c>
      <c r="C23" s="159">
        <f>SUM(C21:C22)</f>
        <v>12285</v>
      </c>
      <c r="D23" s="159">
        <f aca="true" t="shared" si="2" ref="D23:T23">SUM(D21:D22)</f>
        <v>0</v>
      </c>
      <c r="E23" s="159">
        <f t="shared" si="2"/>
        <v>0</v>
      </c>
      <c r="F23" s="159">
        <f t="shared" si="2"/>
        <v>0</v>
      </c>
      <c r="G23" s="159">
        <f t="shared" si="2"/>
        <v>0</v>
      </c>
      <c r="H23" s="159">
        <f t="shared" si="2"/>
        <v>0</v>
      </c>
      <c r="I23" s="159">
        <f t="shared" si="2"/>
        <v>0</v>
      </c>
      <c r="J23" s="159">
        <f t="shared" si="2"/>
        <v>0</v>
      </c>
      <c r="K23" s="159">
        <f t="shared" si="2"/>
        <v>0</v>
      </c>
      <c r="L23" s="159">
        <f t="shared" si="2"/>
        <v>0</v>
      </c>
      <c r="M23" s="159">
        <f t="shared" si="2"/>
        <v>0</v>
      </c>
      <c r="N23" s="159">
        <f t="shared" si="2"/>
        <v>0</v>
      </c>
      <c r="O23" s="159">
        <f t="shared" si="2"/>
        <v>0</v>
      </c>
      <c r="P23" s="159">
        <f t="shared" si="2"/>
        <v>0</v>
      </c>
      <c r="Q23" s="159">
        <f t="shared" si="2"/>
        <v>0</v>
      </c>
      <c r="R23" s="159">
        <f t="shared" si="2"/>
        <v>0</v>
      </c>
      <c r="S23" s="159">
        <f t="shared" si="2"/>
        <v>0</v>
      </c>
      <c r="T23" s="159">
        <f t="shared" si="2"/>
        <v>0</v>
      </c>
      <c r="U23" s="159">
        <f>SUM(B23:T23)</f>
        <v>12285</v>
      </c>
    </row>
    <row r="24" spans="1:21" ht="18.75" customHeight="1">
      <c r="A24" s="159" t="s">
        <v>314</v>
      </c>
      <c r="B24" s="451">
        <f>B23+'มี.ค.'!B24</f>
        <v>0</v>
      </c>
      <c r="C24" s="451">
        <f>C23+'มี.ค.'!C24</f>
        <v>85845</v>
      </c>
      <c r="D24" s="451">
        <f>D23+'มี.ค.'!D24</f>
        <v>0</v>
      </c>
      <c r="E24" s="451">
        <f>E23+'มี.ค.'!E24</f>
        <v>0</v>
      </c>
      <c r="F24" s="451">
        <f>F23+'มี.ค.'!F24</f>
        <v>0</v>
      </c>
      <c r="G24" s="451">
        <f>G23+'มี.ค.'!G24</f>
        <v>0</v>
      </c>
      <c r="H24" s="451">
        <f>H23+'มี.ค.'!H24</f>
        <v>0</v>
      </c>
      <c r="I24" s="451">
        <f>I23+'มี.ค.'!I24</f>
        <v>0</v>
      </c>
      <c r="J24" s="451">
        <f>J23+'มี.ค.'!J24</f>
        <v>0</v>
      </c>
      <c r="K24" s="451">
        <f>K23+'มี.ค.'!K24</f>
        <v>0</v>
      </c>
      <c r="L24" s="451">
        <f>L23+'มี.ค.'!L24</f>
        <v>0</v>
      </c>
      <c r="M24" s="451">
        <f>M23+'มี.ค.'!M24</f>
        <v>0</v>
      </c>
      <c r="N24" s="451">
        <f>N23+'มี.ค.'!N24</f>
        <v>0</v>
      </c>
      <c r="O24" s="451">
        <f>O23+'มี.ค.'!O24</f>
        <v>0</v>
      </c>
      <c r="P24" s="451">
        <f>P23+'มี.ค.'!P24</f>
        <v>0</v>
      </c>
      <c r="Q24" s="451">
        <f>Q23+'มี.ค.'!Q24</f>
        <v>0</v>
      </c>
      <c r="R24" s="451">
        <f>R23+'มี.ค.'!R24</f>
        <v>0</v>
      </c>
      <c r="S24" s="451">
        <f>S23+'มี.ค.'!S24</f>
        <v>0</v>
      </c>
      <c r="T24" s="451">
        <f>T23+'มี.ค.'!T24</f>
        <v>0</v>
      </c>
      <c r="U24" s="199">
        <f>SUM(B24:T24)</f>
        <v>85845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49690</v>
      </c>
      <c r="C26" s="159">
        <v>6270</v>
      </c>
      <c r="D26" s="159">
        <v>0</v>
      </c>
      <c r="E26" s="159">
        <v>9140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76710</v>
      </c>
    </row>
    <row r="27" spans="1:21" ht="18.75" customHeight="1">
      <c r="A27" s="159">
        <v>132</v>
      </c>
      <c r="B27" s="159">
        <v>23829</v>
      </c>
      <c r="C27" s="159">
        <v>2730</v>
      </c>
      <c r="D27" s="159">
        <v>0</v>
      </c>
      <c r="E27" s="159">
        <v>15290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48239</v>
      </c>
    </row>
    <row r="28" spans="1:21" ht="18.75" customHeight="1">
      <c r="A28" s="159" t="s">
        <v>313</v>
      </c>
      <c r="B28" s="159">
        <f>SUM(B26:B27)</f>
        <v>73519</v>
      </c>
      <c r="C28" s="159">
        <f>SUM(C26:C27)</f>
        <v>9000</v>
      </c>
      <c r="D28" s="159">
        <v>0</v>
      </c>
      <c r="E28" s="159">
        <f>SUM(E26:E27)</f>
        <v>24430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124949</v>
      </c>
    </row>
    <row r="29" spans="1:21" ht="18.75" customHeight="1">
      <c r="A29" s="159" t="s">
        <v>314</v>
      </c>
      <c r="B29" s="451">
        <f>B28+'มี.ค.'!B29</f>
        <v>514633</v>
      </c>
      <c r="C29" s="451">
        <f>C28+'มี.ค.'!C29</f>
        <v>63000</v>
      </c>
      <c r="D29" s="451">
        <f>D28+'มี.ค.'!D29</f>
        <v>0</v>
      </c>
      <c r="E29" s="451">
        <f>E28+'มี.ค.'!E29</f>
        <v>387010</v>
      </c>
      <c r="F29" s="451">
        <f>F28+'มี.ค.'!F29</f>
        <v>0</v>
      </c>
      <c r="G29" s="451">
        <f>G28+'มี.ค.'!G29</f>
        <v>0</v>
      </c>
      <c r="H29" s="451">
        <f>H28+'มี.ค.'!H29</f>
        <v>0</v>
      </c>
      <c r="I29" s="451">
        <f>I28+'มี.ค.'!I29</f>
        <v>63000</v>
      </c>
      <c r="J29" s="451">
        <f>J28+'มี.ค.'!J29</f>
        <v>0</v>
      </c>
      <c r="K29" s="451">
        <f>K28+'มี.ค.'!K29</f>
        <v>0</v>
      </c>
      <c r="L29" s="451">
        <f>L28+'มี.ค.'!L29</f>
        <v>0</v>
      </c>
      <c r="M29" s="451">
        <f>M28+'มี.ค.'!M29</f>
        <v>0</v>
      </c>
      <c r="N29" s="451">
        <f>N28+'มี.ค.'!N29</f>
        <v>0</v>
      </c>
      <c r="O29" s="451">
        <f>O28+'มี.ค.'!O29</f>
        <v>0</v>
      </c>
      <c r="P29" s="451">
        <f>P28+'มี.ค.'!P29</f>
        <v>0</v>
      </c>
      <c r="Q29" s="451">
        <f>Q28+'มี.ค.'!Q29</f>
        <v>63000</v>
      </c>
      <c r="R29" s="451">
        <f>R28+'มี.ค.'!R29</f>
        <v>0</v>
      </c>
      <c r="S29" s="451">
        <f>S28+'มี.ค.'!S29</f>
        <v>0</v>
      </c>
      <c r="T29" s="451">
        <f>T28+'มี.ค.'!T29</f>
        <v>0</v>
      </c>
      <c r="U29" s="199">
        <f>SUM(B29:T29)</f>
        <v>1090643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เมษายน  2557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447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3" ref="U35:U45">SUM(B35:T35)</f>
        <v>229200</v>
      </c>
    </row>
    <row r="36" spans="1:21" ht="19.5" customHeight="1">
      <c r="A36" s="165">
        <v>203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3"/>
        <v>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3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3"/>
        <v>0</v>
      </c>
    </row>
    <row r="39" spans="1:21" ht="19.5" customHeight="1">
      <c r="A39" s="166">
        <v>206</v>
      </c>
      <c r="B39" s="159">
        <v>11800</v>
      </c>
      <c r="C39" s="159">
        <v>1950</v>
      </c>
      <c r="D39" s="159">
        <v>0</v>
      </c>
      <c r="E39" s="159">
        <v>2000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3"/>
        <v>15750</v>
      </c>
    </row>
    <row r="40" spans="1:21" ht="19.5" customHeight="1">
      <c r="A40" s="166">
        <v>207</v>
      </c>
      <c r="B40" s="167">
        <v>1937</v>
      </c>
      <c r="C40" s="159">
        <v>300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3"/>
        <v>2237</v>
      </c>
    </row>
    <row r="41" spans="1:21" ht="19.5" customHeight="1">
      <c r="A41" s="166">
        <v>208</v>
      </c>
      <c r="B41" s="167">
        <v>1228</v>
      </c>
      <c r="C41" s="159">
        <v>200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3"/>
        <v>1428</v>
      </c>
    </row>
    <row r="42" spans="1:21" ht="19.5" customHeight="1">
      <c r="A42" s="166">
        <v>209</v>
      </c>
      <c r="B42" s="159">
        <v>0</v>
      </c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3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3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3"/>
        <v>0</v>
      </c>
    </row>
    <row r="45" spans="1:21" ht="19.5" customHeight="1">
      <c r="A45" s="166" t="s">
        <v>313</v>
      </c>
      <c r="B45" s="159">
        <f aca="true" t="shared" si="4" ref="B45:T45">SUM(B35:B44)</f>
        <v>244165</v>
      </c>
      <c r="C45" s="159">
        <f t="shared" si="4"/>
        <v>2450</v>
      </c>
      <c r="D45" s="159">
        <f t="shared" si="4"/>
        <v>0</v>
      </c>
      <c r="E45" s="159">
        <f t="shared" si="4"/>
        <v>2000</v>
      </c>
      <c r="F45" s="159">
        <f t="shared" si="4"/>
        <v>0</v>
      </c>
      <c r="G45" s="159">
        <f t="shared" si="4"/>
        <v>0</v>
      </c>
      <c r="H45" s="159">
        <f t="shared" si="4"/>
        <v>0</v>
      </c>
      <c r="I45" s="159">
        <f t="shared" si="4"/>
        <v>0</v>
      </c>
      <c r="J45" s="159">
        <f t="shared" si="4"/>
        <v>0</v>
      </c>
      <c r="K45" s="159">
        <f t="shared" si="4"/>
        <v>0</v>
      </c>
      <c r="L45" s="159">
        <f t="shared" si="4"/>
        <v>0</v>
      </c>
      <c r="M45" s="159">
        <f t="shared" si="4"/>
        <v>0</v>
      </c>
      <c r="N45" s="159">
        <f t="shared" si="4"/>
        <v>0</v>
      </c>
      <c r="O45" s="159">
        <f t="shared" si="4"/>
        <v>0</v>
      </c>
      <c r="P45" s="159">
        <f t="shared" si="4"/>
        <v>0</v>
      </c>
      <c r="Q45" s="159">
        <f t="shared" si="4"/>
        <v>0</v>
      </c>
      <c r="R45" s="159">
        <f t="shared" si="4"/>
        <v>0</v>
      </c>
      <c r="S45" s="159">
        <f t="shared" si="4"/>
        <v>0</v>
      </c>
      <c r="T45" s="159">
        <f t="shared" si="4"/>
        <v>0</v>
      </c>
      <c r="U45" s="159">
        <f t="shared" si="3"/>
        <v>248615</v>
      </c>
    </row>
    <row r="46" spans="1:21" ht="19.5" customHeight="1">
      <c r="A46" s="166" t="s">
        <v>315</v>
      </c>
      <c r="B46" s="451">
        <f>B45+'มี.ค.'!B46</f>
        <v>1720415</v>
      </c>
      <c r="C46" s="451">
        <f>C45+'มี.ค.'!C46</f>
        <v>14140</v>
      </c>
      <c r="D46" s="451">
        <f>D45+'มี.ค.'!D46</f>
        <v>0</v>
      </c>
      <c r="E46" s="451">
        <f>E45+'มี.ค.'!E46</f>
        <v>14850</v>
      </c>
      <c r="F46" s="451">
        <f>F45+'มี.ค.'!F46</f>
        <v>0</v>
      </c>
      <c r="G46" s="451">
        <f>G45+'มี.ค.'!G46</f>
        <v>0</v>
      </c>
      <c r="H46" s="451">
        <f>H45+'มี.ค.'!H46</f>
        <v>0</v>
      </c>
      <c r="I46" s="451">
        <f>I45+'มี.ค.'!I46</f>
        <v>12100</v>
      </c>
      <c r="J46" s="451">
        <f>J45+'มี.ค.'!J46</f>
        <v>0</v>
      </c>
      <c r="K46" s="451">
        <f>K45+'มี.ค.'!K46</f>
        <v>0</v>
      </c>
      <c r="L46" s="451">
        <f>L45+'มี.ค.'!L46</f>
        <v>0</v>
      </c>
      <c r="M46" s="451">
        <f>M45+'มี.ค.'!M46</f>
        <v>0</v>
      </c>
      <c r="N46" s="451">
        <f>N45+'มี.ค.'!N46</f>
        <v>0</v>
      </c>
      <c r="O46" s="451">
        <f>O45+'มี.ค.'!O46</f>
        <v>0</v>
      </c>
      <c r="P46" s="451">
        <f>P45+'มี.ค.'!P46</f>
        <v>0</v>
      </c>
      <c r="Q46" s="451">
        <f>Q45+'มี.ค.'!Q46</f>
        <v>0</v>
      </c>
      <c r="R46" s="451">
        <f>R45+'มี.ค.'!R46</f>
        <v>0</v>
      </c>
      <c r="S46" s="451">
        <f>S45+'มี.ค.'!S46</f>
        <v>0</v>
      </c>
      <c r="T46" s="451">
        <f>T45+'มี.ค.'!T46</f>
        <v>0</v>
      </c>
      <c r="U46" s="199">
        <f>SUM(B46:T46)</f>
        <v>1761505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6810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59">
        <v>0</v>
      </c>
      <c r="T48" s="170">
        <v>0</v>
      </c>
      <c r="U48" s="186">
        <f aca="true" t="shared" si="5" ref="U48:U53">SUM(B48:T48)</f>
        <v>6810</v>
      </c>
    </row>
    <row r="49" spans="1:21" ht="19.5" customHeight="1">
      <c r="A49" s="166">
        <v>252</v>
      </c>
      <c r="B49" s="172">
        <v>0</v>
      </c>
      <c r="C49" s="173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59">
        <v>0</v>
      </c>
      <c r="T49" s="170">
        <v>0</v>
      </c>
      <c r="U49" s="186">
        <f t="shared" si="5"/>
        <v>0</v>
      </c>
    </row>
    <row r="50" spans="1:21" ht="19.5" customHeight="1">
      <c r="A50" s="166">
        <v>253</v>
      </c>
      <c r="B50" s="170">
        <v>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59">
        <v>0</v>
      </c>
      <c r="T50" s="170">
        <v>0</v>
      </c>
      <c r="U50" s="186">
        <f t="shared" si="5"/>
        <v>0</v>
      </c>
    </row>
    <row r="51" spans="1:21" ht="19.5" customHeight="1">
      <c r="A51" s="166">
        <v>254</v>
      </c>
      <c r="B51" s="172">
        <v>11868</v>
      </c>
      <c r="C51" s="170">
        <v>0</v>
      </c>
      <c r="D51" s="170">
        <v>1000</v>
      </c>
      <c r="E51" s="171">
        <v>0</v>
      </c>
      <c r="F51" s="447">
        <v>30000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2350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59">
        <v>0</v>
      </c>
      <c r="T51" s="170">
        <v>0</v>
      </c>
      <c r="U51" s="186">
        <f t="shared" si="5"/>
        <v>45218</v>
      </c>
    </row>
    <row r="52" spans="1:21" ht="19.5" customHeight="1">
      <c r="A52" s="166" t="s">
        <v>313</v>
      </c>
      <c r="B52" s="438">
        <f>SUM(B48:B51)</f>
        <v>18678</v>
      </c>
      <c r="C52" s="438">
        <f aca="true" t="shared" si="6" ref="C52:T52">SUM(C48:C51)</f>
        <v>0</v>
      </c>
      <c r="D52" s="439">
        <f>SUM(D48:D51)</f>
        <v>1000</v>
      </c>
      <c r="E52" s="449">
        <f t="shared" si="6"/>
        <v>0</v>
      </c>
      <c r="F52" s="448">
        <f t="shared" si="6"/>
        <v>30000</v>
      </c>
      <c r="G52" s="438">
        <f t="shared" si="6"/>
        <v>0</v>
      </c>
      <c r="H52" s="439">
        <f t="shared" si="6"/>
        <v>0</v>
      </c>
      <c r="I52" s="438">
        <f t="shared" si="6"/>
        <v>0</v>
      </c>
      <c r="J52" s="438">
        <f t="shared" si="6"/>
        <v>0</v>
      </c>
      <c r="K52" s="438">
        <f t="shared" si="6"/>
        <v>0</v>
      </c>
      <c r="L52" s="439">
        <f t="shared" si="6"/>
        <v>2350</v>
      </c>
      <c r="M52" s="449">
        <f t="shared" si="6"/>
        <v>0</v>
      </c>
      <c r="N52" s="439">
        <f t="shared" si="6"/>
        <v>0</v>
      </c>
      <c r="O52" s="438">
        <f t="shared" si="6"/>
        <v>0</v>
      </c>
      <c r="P52" s="438">
        <f t="shared" si="6"/>
        <v>0</v>
      </c>
      <c r="Q52" s="438">
        <f t="shared" si="6"/>
        <v>0</v>
      </c>
      <c r="R52" s="438">
        <f t="shared" si="6"/>
        <v>0</v>
      </c>
      <c r="S52" s="438">
        <f t="shared" si="6"/>
        <v>0</v>
      </c>
      <c r="T52" s="438">
        <f t="shared" si="6"/>
        <v>0</v>
      </c>
      <c r="U52" s="186">
        <f t="shared" si="5"/>
        <v>52028</v>
      </c>
    </row>
    <row r="53" spans="1:21" ht="19.5" customHeight="1">
      <c r="A53" s="166" t="s">
        <v>314</v>
      </c>
      <c r="B53" s="451">
        <f>B52+'มี.ค.'!B53</f>
        <v>298462.81</v>
      </c>
      <c r="C53" s="451">
        <f>C52+'มี.ค.'!C53</f>
        <v>0</v>
      </c>
      <c r="D53" s="451">
        <f>D52+'มี.ค.'!D53</f>
        <v>26524</v>
      </c>
      <c r="E53" s="451">
        <f>E52+'มี.ค.'!E53</f>
        <v>20838</v>
      </c>
      <c r="F53" s="451">
        <f>F52+'มี.ค.'!F53</f>
        <v>67000</v>
      </c>
      <c r="G53" s="451">
        <f>G52+'มี.ค.'!G53</f>
        <v>0</v>
      </c>
      <c r="H53" s="451">
        <f>H52+'มี.ค.'!H53</f>
        <v>3300</v>
      </c>
      <c r="I53" s="451">
        <f>I52+'มี.ค.'!I53</f>
        <v>0</v>
      </c>
      <c r="J53" s="451">
        <f>J52+'มี.ค.'!J53</f>
        <v>0</v>
      </c>
      <c r="K53" s="451">
        <f>K52+'มี.ค.'!K53</f>
        <v>0</v>
      </c>
      <c r="L53" s="451">
        <f>L52+'มี.ค.'!L53</f>
        <v>3196</v>
      </c>
      <c r="M53" s="451">
        <f>M52+'มี.ค.'!M53</f>
        <v>13200</v>
      </c>
      <c r="N53" s="451">
        <f>N52+'มี.ค.'!N53</f>
        <v>126700</v>
      </c>
      <c r="O53" s="451">
        <f>O52+'มี.ค.'!O53</f>
        <v>0</v>
      </c>
      <c r="P53" s="451">
        <f>P52+'มี.ค.'!P53</f>
        <v>0</v>
      </c>
      <c r="Q53" s="451">
        <f>Q52+'มี.ค.'!Q53</f>
        <v>0</v>
      </c>
      <c r="R53" s="451">
        <f>R52+'มี.ค.'!R53</f>
        <v>0</v>
      </c>
      <c r="S53" s="451">
        <f>S52+'มี.ค.'!S53</f>
        <v>0</v>
      </c>
      <c r="T53" s="451">
        <f>T52+'มี.ค.'!T53</f>
        <v>0</v>
      </c>
      <c r="U53" s="436">
        <f t="shared" si="5"/>
        <v>559220.81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เมษายน  2557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940</v>
      </c>
      <c r="C63" s="180">
        <v>0</v>
      </c>
      <c r="D63" s="159">
        <v>0</v>
      </c>
      <c r="E63" s="183">
        <v>0</v>
      </c>
      <c r="F63" s="159">
        <v>0</v>
      </c>
      <c r="G63" s="159">
        <v>0</v>
      </c>
      <c r="H63" s="159">
        <v>0</v>
      </c>
      <c r="I63" s="170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6">
        <f aca="true" t="shared" si="7" ref="U63:U73">SUM(B63:T63)</f>
        <v>940</v>
      </c>
    </row>
    <row r="64" spans="1:21" ht="19.5" customHeight="1">
      <c r="A64" s="165">
        <v>272</v>
      </c>
      <c r="B64" s="167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6">
        <f t="shared" si="7"/>
        <v>0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6">
        <f t="shared" si="7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6">
        <f t="shared" si="7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6">
        <f t="shared" si="7"/>
        <v>0</v>
      </c>
    </row>
    <row r="68" spans="1:21" ht="19.5" customHeight="1">
      <c r="A68" s="166">
        <v>276</v>
      </c>
      <c r="B68" s="167">
        <v>8512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6">
        <f t="shared" si="7"/>
        <v>8512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6">
        <f t="shared" si="7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6">
        <f t="shared" si="7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6">
        <f t="shared" si="7"/>
        <v>0</v>
      </c>
    </row>
    <row r="72" spans="1:21" ht="19.5" customHeight="1">
      <c r="A72" s="166">
        <v>282</v>
      </c>
      <c r="B72" s="167">
        <v>0</v>
      </c>
      <c r="C72" s="170">
        <v>11200</v>
      </c>
      <c r="D72" s="159">
        <v>0</v>
      </c>
      <c r="E72" s="170">
        <v>0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6">
        <f t="shared" si="7"/>
        <v>11200</v>
      </c>
    </row>
    <row r="73" spans="1:21" ht="19.5" customHeight="1">
      <c r="A73" s="166" t="s">
        <v>313</v>
      </c>
      <c r="B73" s="167">
        <f>SUM(B63:B72)</f>
        <v>9452</v>
      </c>
      <c r="C73" s="182">
        <f aca="true" t="shared" si="8" ref="C73:T73">SUM(C63:C72)</f>
        <v>11200</v>
      </c>
      <c r="D73" s="167">
        <f t="shared" si="8"/>
        <v>0</v>
      </c>
      <c r="E73" s="171">
        <f t="shared" si="8"/>
        <v>0</v>
      </c>
      <c r="F73" s="167">
        <f t="shared" si="8"/>
        <v>0</v>
      </c>
      <c r="G73" s="167">
        <f t="shared" si="8"/>
        <v>0</v>
      </c>
      <c r="H73" s="167">
        <f t="shared" si="8"/>
        <v>0</v>
      </c>
      <c r="I73" s="170">
        <f t="shared" si="8"/>
        <v>0</v>
      </c>
      <c r="J73" s="167">
        <f t="shared" si="8"/>
        <v>0</v>
      </c>
      <c r="K73" s="167">
        <f t="shared" si="8"/>
        <v>0</v>
      </c>
      <c r="L73" s="167">
        <f t="shared" si="8"/>
        <v>0</v>
      </c>
      <c r="M73" s="167">
        <f t="shared" si="8"/>
        <v>0</v>
      </c>
      <c r="N73" s="167">
        <f t="shared" si="8"/>
        <v>0</v>
      </c>
      <c r="O73" s="167">
        <f t="shared" si="8"/>
        <v>0</v>
      </c>
      <c r="P73" s="167">
        <f t="shared" si="8"/>
        <v>0</v>
      </c>
      <c r="Q73" s="167">
        <f t="shared" si="8"/>
        <v>0</v>
      </c>
      <c r="R73" s="167">
        <f t="shared" si="8"/>
        <v>0</v>
      </c>
      <c r="S73" s="167">
        <f t="shared" si="8"/>
        <v>0</v>
      </c>
      <c r="T73" s="167">
        <f t="shared" si="8"/>
        <v>0</v>
      </c>
      <c r="U73" s="186">
        <f t="shared" si="7"/>
        <v>20652</v>
      </c>
    </row>
    <row r="74" spans="1:21" ht="19.5" customHeight="1">
      <c r="A74" s="166" t="s">
        <v>315</v>
      </c>
      <c r="B74" s="451">
        <f>B73+'มี.ค.'!B74</f>
        <v>109133.9</v>
      </c>
      <c r="C74" s="451">
        <f>C73+'มี.ค.'!C74</f>
        <v>33672.6</v>
      </c>
      <c r="D74" s="451">
        <f>D73+'มี.ค.'!D74</f>
        <v>0</v>
      </c>
      <c r="E74" s="451">
        <f>E73+'มี.ค.'!E74</f>
        <v>38048</v>
      </c>
      <c r="F74" s="451">
        <f>F73+'มี.ค.'!F74</f>
        <v>0</v>
      </c>
      <c r="G74" s="451">
        <f>G73+'มี.ค.'!G74</f>
        <v>0</v>
      </c>
      <c r="H74" s="451">
        <f>H73+'มี.ค.'!H74</f>
        <v>0</v>
      </c>
      <c r="I74" s="451">
        <f>I73+'มี.ค.'!I74</f>
        <v>13088</v>
      </c>
      <c r="J74" s="451">
        <f>J73+'มี.ค.'!J74</f>
        <v>0</v>
      </c>
      <c r="K74" s="451">
        <f>K73+'มี.ค.'!K74</f>
        <v>0</v>
      </c>
      <c r="L74" s="451">
        <f>L73+'มี.ค.'!L74</f>
        <v>0</v>
      </c>
      <c r="M74" s="451">
        <f>M73+'มี.ค.'!M74</f>
        <v>0</v>
      </c>
      <c r="N74" s="451">
        <f>N73+'มี.ค.'!N74</f>
        <v>0</v>
      </c>
      <c r="O74" s="451">
        <f>O73+'มี.ค.'!O74</f>
        <v>0</v>
      </c>
      <c r="P74" s="451">
        <f>P73+'มี.ค.'!P74</f>
        <v>0</v>
      </c>
      <c r="Q74" s="451">
        <f>Q73+'มี.ค.'!Q74</f>
        <v>0</v>
      </c>
      <c r="R74" s="451">
        <f>R73+'มี.ค.'!R74</f>
        <v>0</v>
      </c>
      <c r="S74" s="451">
        <f>S73+'มี.ค.'!S74</f>
        <v>0</v>
      </c>
      <c r="T74" s="451">
        <f>T73+'มี.ค.'!T74</f>
        <v>0</v>
      </c>
      <c r="U74" s="436">
        <f>SUM(B74:T74)</f>
        <v>193942.5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2694</v>
      </c>
      <c r="C76" s="167">
        <v>0</v>
      </c>
      <c r="D76" s="159">
        <v>0</v>
      </c>
      <c r="E76" s="159">
        <v>1698.2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86">
        <f aca="true" t="shared" si="9" ref="U76:U81">SUM(B76:T76)</f>
        <v>4392.2</v>
      </c>
    </row>
    <row r="77" spans="1:21" ht="19.5" customHeight="1">
      <c r="A77" s="166">
        <v>303</v>
      </c>
      <c r="B77" s="159">
        <v>1414.54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86">
        <f t="shared" si="9"/>
        <v>1414.54</v>
      </c>
    </row>
    <row r="78" spans="1:21" ht="19.5" customHeight="1">
      <c r="A78" s="166">
        <v>304</v>
      </c>
      <c r="B78" s="159">
        <v>739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86">
        <f t="shared" si="9"/>
        <v>739</v>
      </c>
    </row>
    <row r="79" spans="1:21" ht="19.5" customHeight="1">
      <c r="A79" s="166">
        <v>305</v>
      </c>
      <c r="B79" s="186">
        <v>7062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9"/>
        <v>7062</v>
      </c>
    </row>
    <row r="80" spans="1:21" ht="19.5" customHeight="1">
      <c r="A80" s="166" t="s">
        <v>313</v>
      </c>
      <c r="B80" s="187">
        <f>SUM(B76:B79)</f>
        <v>11909.54</v>
      </c>
      <c r="C80" s="187">
        <f aca="true" t="shared" si="10" ref="C80:T80">SUM(C76:C79)</f>
        <v>0</v>
      </c>
      <c r="D80" s="187">
        <f t="shared" si="10"/>
        <v>0</v>
      </c>
      <c r="E80" s="187">
        <f t="shared" si="10"/>
        <v>1698.2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7">
        <f t="shared" si="10"/>
        <v>0</v>
      </c>
      <c r="N80" s="187">
        <f t="shared" si="10"/>
        <v>0</v>
      </c>
      <c r="O80" s="187">
        <f t="shared" si="10"/>
        <v>0</v>
      </c>
      <c r="P80" s="187">
        <f t="shared" si="10"/>
        <v>0</v>
      </c>
      <c r="Q80" s="187">
        <f t="shared" si="10"/>
        <v>0</v>
      </c>
      <c r="R80" s="187">
        <f t="shared" si="10"/>
        <v>0</v>
      </c>
      <c r="S80" s="440">
        <f t="shared" si="10"/>
        <v>0</v>
      </c>
      <c r="T80" s="187">
        <f t="shared" si="10"/>
        <v>0</v>
      </c>
      <c r="U80" s="186">
        <f t="shared" si="9"/>
        <v>13607.740000000002</v>
      </c>
    </row>
    <row r="81" spans="1:21" ht="19.5" customHeight="1">
      <c r="A81" s="166" t="s">
        <v>314</v>
      </c>
      <c r="B81" s="451">
        <f>B80+'มี.ค.'!B81</f>
        <v>80297.20999999999</v>
      </c>
      <c r="C81" s="451">
        <f>C80+'มี.ค.'!C81</f>
        <v>0</v>
      </c>
      <c r="D81" s="451">
        <f>D80+'มี.ค.'!D81</f>
        <v>0</v>
      </c>
      <c r="E81" s="451">
        <f>E80+'มี.ค.'!E81</f>
        <v>8398.97</v>
      </c>
      <c r="F81" s="451">
        <f>F80+'มี.ค.'!F81</f>
        <v>0</v>
      </c>
      <c r="G81" s="451">
        <f>G80+'มี.ค.'!G81</f>
        <v>0</v>
      </c>
      <c r="H81" s="451">
        <f>H80+'มี.ค.'!H81</f>
        <v>0</v>
      </c>
      <c r="I81" s="451">
        <f>I80+'มี.ค.'!I81</f>
        <v>0</v>
      </c>
      <c r="J81" s="451">
        <f>J80+'มี.ค.'!J81</f>
        <v>0</v>
      </c>
      <c r="K81" s="451">
        <f>K80+'มี.ค.'!K81</f>
        <v>0</v>
      </c>
      <c r="L81" s="451">
        <f>L80+'มี.ค.'!L81</f>
        <v>0</v>
      </c>
      <c r="M81" s="451">
        <f>M80+'มี.ค.'!M81</f>
        <v>0</v>
      </c>
      <c r="N81" s="451">
        <f>N80+'มี.ค.'!N81</f>
        <v>0</v>
      </c>
      <c r="O81" s="451">
        <f>O80+'มี.ค.'!O81</f>
        <v>0</v>
      </c>
      <c r="P81" s="451">
        <f>P80+'มี.ค.'!P81</f>
        <v>0</v>
      </c>
      <c r="Q81" s="451">
        <f>Q80+'มี.ค.'!Q81</f>
        <v>0</v>
      </c>
      <c r="R81" s="451">
        <f>R80+'มี.ค.'!R81</f>
        <v>0</v>
      </c>
      <c r="S81" s="451">
        <f>S80+'มี.ค.'!S81</f>
        <v>0</v>
      </c>
      <c r="T81" s="451">
        <f>T80+'มี.ค.'!T81</f>
        <v>0</v>
      </c>
      <c r="U81" s="436">
        <f t="shared" si="9"/>
        <v>88696.18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เมษายน  2557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6">
        <f>SUM(B91:T91)</f>
        <v>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6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6">
        <f>SUM(B93:T93)</f>
        <v>0</v>
      </c>
    </row>
    <row r="94" spans="1:21" ht="19.5" customHeight="1">
      <c r="A94" s="166" t="s">
        <v>314</v>
      </c>
      <c r="B94" s="451">
        <f>B93+'มี.ค.'!B94</f>
        <v>0</v>
      </c>
      <c r="C94" s="451">
        <f>C93+'มี.ค.'!C94</f>
        <v>0</v>
      </c>
      <c r="D94" s="451">
        <f>D93+'มี.ค.'!D94</f>
        <v>0</v>
      </c>
      <c r="E94" s="451">
        <f>E93+'มี.ค.'!E94</f>
        <v>0</v>
      </c>
      <c r="F94" s="451">
        <f>F93+'มี.ค.'!F94</f>
        <v>0</v>
      </c>
      <c r="G94" s="451">
        <f>G93+'มี.ค.'!G94</f>
        <v>0</v>
      </c>
      <c r="H94" s="451">
        <f>H93+'มี.ค.'!H94</f>
        <v>0</v>
      </c>
      <c r="I94" s="451">
        <f>I93+'มี.ค.'!I94</f>
        <v>0</v>
      </c>
      <c r="J94" s="451">
        <f>J93+'มี.ค.'!J94</f>
        <v>0</v>
      </c>
      <c r="K94" s="451">
        <f>K93+'มี.ค.'!K94</f>
        <v>0</v>
      </c>
      <c r="L94" s="451">
        <f>L93+'มี.ค.'!L94</f>
        <v>0</v>
      </c>
      <c r="M94" s="451">
        <f>M93+'มี.ค.'!M94</f>
        <v>0</v>
      </c>
      <c r="N94" s="451">
        <f>N93+'มี.ค.'!N94</f>
        <v>0</v>
      </c>
      <c r="O94" s="451">
        <f>O93+'มี.ค.'!O94</f>
        <v>0</v>
      </c>
      <c r="P94" s="451">
        <f>P93+'มี.ค.'!P94</f>
        <v>0</v>
      </c>
      <c r="Q94" s="451">
        <f>Q93+'มี.ค.'!Q94</f>
        <v>0</v>
      </c>
      <c r="R94" s="451">
        <f>R93+'มี.ค.'!R94</f>
        <v>0</v>
      </c>
      <c r="S94" s="451">
        <f>S93+'มี.ค.'!S94</f>
        <v>0</v>
      </c>
      <c r="T94" s="451">
        <f>T93+'มี.ค.'!T94</f>
        <v>0</v>
      </c>
      <c r="U94" s="436">
        <f>SUM(B94:T94)</f>
        <v>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0</v>
      </c>
      <c r="D96" s="159">
        <v>0</v>
      </c>
      <c r="E96" s="159">
        <v>7800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6">
        <f aca="true" t="shared" si="11" ref="U96:U101">SUM(B96:T96)</f>
        <v>7800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6">
        <f t="shared" si="11"/>
        <v>0</v>
      </c>
    </row>
    <row r="98" spans="1:21" ht="19.5" customHeight="1">
      <c r="A98" s="166">
        <v>457</v>
      </c>
      <c r="B98" s="167">
        <v>0</v>
      </c>
      <c r="C98" s="167">
        <v>0</v>
      </c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6">
        <f t="shared" si="11"/>
        <v>0</v>
      </c>
    </row>
    <row r="99" spans="1:21" ht="19.5" customHeight="1">
      <c r="A99" s="166">
        <v>466</v>
      </c>
      <c r="B99" s="167">
        <v>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6">
        <f t="shared" si="11"/>
        <v>0</v>
      </c>
    </row>
    <row r="100" spans="1:21" ht="19.5" customHeight="1">
      <c r="A100" s="166" t="s">
        <v>313</v>
      </c>
      <c r="B100" s="167">
        <f>SUM(B96:B99)</f>
        <v>0</v>
      </c>
      <c r="C100" s="167">
        <f>SUM(C96:C99)</f>
        <v>0</v>
      </c>
      <c r="D100" s="167">
        <f aca="true" t="shared" si="12" ref="D100:T100">SUM(D96:D99)</f>
        <v>0</v>
      </c>
      <c r="E100" s="170">
        <f t="shared" si="12"/>
        <v>7800</v>
      </c>
      <c r="F100" s="167">
        <f t="shared" si="12"/>
        <v>0</v>
      </c>
      <c r="G100" s="167">
        <f t="shared" si="12"/>
        <v>0</v>
      </c>
      <c r="H100" s="167">
        <f t="shared" si="12"/>
        <v>0</v>
      </c>
      <c r="I100" s="167">
        <f t="shared" si="12"/>
        <v>0</v>
      </c>
      <c r="J100" s="167">
        <f t="shared" si="12"/>
        <v>0</v>
      </c>
      <c r="K100" s="167">
        <f t="shared" si="12"/>
        <v>0</v>
      </c>
      <c r="L100" s="167">
        <f t="shared" si="12"/>
        <v>0</v>
      </c>
      <c r="M100" s="167">
        <f t="shared" si="12"/>
        <v>0</v>
      </c>
      <c r="N100" s="167">
        <f t="shared" si="12"/>
        <v>0</v>
      </c>
      <c r="O100" s="167">
        <f t="shared" si="12"/>
        <v>0</v>
      </c>
      <c r="P100" s="167">
        <f t="shared" si="12"/>
        <v>0</v>
      </c>
      <c r="Q100" s="167">
        <f t="shared" si="12"/>
        <v>0</v>
      </c>
      <c r="R100" s="167">
        <f t="shared" si="12"/>
        <v>0</v>
      </c>
      <c r="S100" s="167">
        <f t="shared" si="12"/>
        <v>0</v>
      </c>
      <c r="T100" s="167">
        <f t="shared" si="12"/>
        <v>0</v>
      </c>
      <c r="U100" s="186">
        <f t="shared" si="11"/>
        <v>7800</v>
      </c>
    </row>
    <row r="101" spans="1:21" ht="19.5" customHeight="1">
      <c r="A101" s="166" t="s">
        <v>314</v>
      </c>
      <c r="B101" s="451">
        <f>B100+'มี.ค.'!B101</f>
        <v>104890</v>
      </c>
      <c r="C101" s="451">
        <f>C100+'มี.ค.'!C101</f>
        <v>7800</v>
      </c>
      <c r="D101" s="451">
        <f>D100+'มี.ค.'!D101</f>
        <v>0</v>
      </c>
      <c r="E101" s="451">
        <f>E100+'มี.ค.'!E101</f>
        <v>17800</v>
      </c>
      <c r="F101" s="451">
        <f>F100+'มี.ค.'!F101</f>
        <v>0</v>
      </c>
      <c r="G101" s="451">
        <f>G100+'มี.ค.'!G101</f>
        <v>0</v>
      </c>
      <c r="H101" s="451">
        <f>H100+'มี.ค.'!H101</f>
        <v>0</v>
      </c>
      <c r="I101" s="451">
        <f>I100+'มี.ค.'!I101</f>
        <v>0</v>
      </c>
      <c r="J101" s="451">
        <f>J100+'มี.ค.'!J101</f>
        <v>25990</v>
      </c>
      <c r="K101" s="451">
        <f>K100+'มี.ค.'!K101</f>
        <v>0</v>
      </c>
      <c r="L101" s="451">
        <f>L100+'มี.ค.'!L101</f>
        <v>0</v>
      </c>
      <c r="M101" s="451">
        <f>M100+'มี.ค.'!M101</f>
        <v>0</v>
      </c>
      <c r="N101" s="451">
        <f>N100+'มี.ค.'!N101</f>
        <v>0</v>
      </c>
      <c r="O101" s="451">
        <f>O100+'มี.ค.'!O101</f>
        <v>0</v>
      </c>
      <c r="P101" s="451">
        <f>P100+'มี.ค.'!P101</f>
        <v>0</v>
      </c>
      <c r="Q101" s="451">
        <f>Q100+'มี.ค.'!Q101</f>
        <v>0</v>
      </c>
      <c r="R101" s="451">
        <f>R100+'มี.ค.'!R101</f>
        <v>0</v>
      </c>
      <c r="S101" s="451">
        <f>S100+'มี.ค.'!S101</f>
        <v>0</v>
      </c>
      <c r="T101" s="451">
        <f>T100+'มี.ค.'!T101</f>
        <v>0</v>
      </c>
      <c r="U101" s="436">
        <f t="shared" si="11"/>
        <v>156480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86">
        <f aca="true" t="shared" si="13" ref="U103:U109">SUM(B103:T103)</f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86">
        <f t="shared" si="13"/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86">
        <f t="shared" si="13"/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86">
        <f t="shared" si="13"/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86">
        <f t="shared" si="13"/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86">
        <f t="shared" si="13"/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86">
        <f t="shared" si="13"/>
        <v>0</v>
      </c>
    </row>
    <row r="110" spans="1:21" ht="19.5" customHeight="1">
      <c r="A110" s="166" t="s">
        <v>314</v>
      </c>
      <c r="B110" s="451">
        <f>B109+'มี.ค.'!B110</f>
        <v>0</v>
      </c>
      <c r="C110" s="451">
        <f>C109+'มี.ค.'!C110</f>
        <v>0</v>
      </c>
      <c r="D110" s="451">
        <f>D109+'มี.ค.'!D110</f>
        <v>0</v>
      </c>
      <c r="E110" s="451">
        <f>E109+'มี.ค.'!E110</f>
        <v>0</v>
      </c>
      <c r="F110" s="451">
        <f>F109+'มี.ค.'!F110</f>
        <v>0</v>
      </c>
      <c r="G110" s="451">
        <f>G109+'มี.ค.'!G110</f>
        <v>0</v>
      </c>
      <c r="H110" s="451">
        <f>H109+'มี.ค.'!H110</f>
        <v>0</v>
      </c>
      <c r="I110" s="451">
        <f>I109+'มี.ค.'!I110</f>
        <v>0</v>
      </c>
      <c r="J110" s="451">
        <f>J109+'มี.ค.'!J110</f>
        <v>0</v>
      </c>
      <c r="K110" s="451">
        <f>K109+'มี.ค.'!K110</f>
        <v>0</v>
      </c>
      <c r="L110" s="451">
        <f>L109+'มี.ค.'!L110</f>
        <v>0</v>
      </c>
      <c r="M110" s="451">
        <f>M109+'มี.ค.'!M110</f>
        <v>0</v>
      </c>
      <c r="N110" s="451">
        <f>N109+'มี.ค.'!N110</f>
        <v>0</v>
      </c>
      <c r="O110" s="451">
        <f>O109+'มี.ค.'!O110</f>
        <v>0</v>
      </c>
      <c r="P110" s="451">
        <f>P109+'มี.ค.'!P110</f>
        <v>0</v>
      </c>
      <c r="Q110" s="451">
        <f>Q109+'มี.ค.'!Q110</f>
        <v>0</v>
      </c>
      <c r="R110" s="451">
        <f>R109+'มี.ค.'!R110</f>
        <v>0</v>
      </c>
      <c r="S110" s="451">
        <f>S109+'มี.ค.'!S110</f>
        <v>0</v>
      </c>
      <c r="T110" s="451">
        <f>T109+'มี.ค.'!T110</f>
        <v>0</v>
      </c>
      <c r="U110" s="436">
        <f>SUM(B110:T110)</f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เมษายน  2557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86">
        <f aca="true" t="shared" si="14" ref="U120:U126">SUM(B120:T120)</f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86">
        <f t="shared" si="14"/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86">
        <f t="shared" si="14"/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86">
        <f t="shared" si="14"/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86">
        <f t="shared" si="14"/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86">
        <f t="shared" si="14"/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86">
        <f t="shared" si="14"/>
        <v>0</v>
      </c>
    </row>
    <row r="127" spans="1:21" ht="19.5" customHeight="1">
      <c r="A127" s="166" t="s">
        <v>314</v>
      </c>
      <c r="B127" s="451">
        <f>B126+'มี.ค.'!B127</f>
        <v>0</v>
      </c>
      <c r="C127" s="451">
        <f>C126+'มี.ค.'!C127</f>
        <v>0</v>
      </c>
      <c r="D127" s="451">
        <f>D126+'มี.ค.'!D127</f>
        <v>0</v>
      </c>
      <c r="E127" s="451">
        <f>E126+'มี.ค.'!E127</f>
        <v>0</v>
      </c>
      <c r="F127" s="451">
        <f>F126+'มี.ค.'!F127</f>
        <v>0</v>
      </c>
      <c r="G127" s="451">
        <f>G126+'มี.ค.'!G127</f>
        <v>0</v>
      </c>
      <c r="H127" s="451">
        <f>H126+'มี.ค.'!H127</f>
        <v>0</v>
      </c>
      <c r="I127" s="451">
        <f>I126+'มี.ค.'!I127</f>
        <v>0</v>
      </c>
      <c r="J127" s="451">
        <f>J126+'มี.ค.'!J127</f>
        <v>0</v>
      </c>
      <c r="K127" s="451">
        <f>K126+'มี.ค.'!K127</f>
        <v>0</v>
      </c>
      <c r="L127" s="451">
        <f>L126+'มี.ค.'!L127</f>
        <v>0</v>
      </c>
      <c r="M127" s="451">
        <f>M126+'มี.ค.'!M127</f>
        <v>0</v>
      </c>
      <c r="N127" s="451">
        <f>N126+'มี.ค.'!N127</f>
        <v>0</v>
      </c>
      <c r="O127" s="451">
        <f>O126+'มี.ค.'!O127</f>
        <v>0</v>
      </c>
      <c r="P127" s="451">
        <f>P126+'มี.ค.'!P127</f>
        <v>0</v>
      </c>
      <c r="Q127" s="451">
        <f>Q126+'มี.ค.'!Q127</f>
        <v>0</v>
      </c>
      <c r="R127" s="451">
        <f>R126+'มี.ค.'!R127</f>
        <v>0</v>
      </c>
      <c r="S127" s="451">
        <f>S126+'มี.ค.'!S127</f>
        <v>0</v>
      </c>
      <c r="T127" s="451">
        <f>T126+'มี.ค.'!T127</f>
        <v>0</v>
      </c>
      <c r="U127" s="436">
        <f>SUM(B127:T127)</f>
        <v>0</v>
      </c>
    </row>
    <row r="129" ht="19.5" customHeight="1">
      <c r="V129" s="190">
        <f>U81+U74+U46+U53+U29+U24+U19+U11+U101+U94</f>
        <v>6286392.49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464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86">
        <f aca="true" t="shared" si="15" ref="U147:U152">SUM(B147:T147)</f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86">
        <f t="shared" si="15"/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86">
        <f t="shared" si="15"/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500</v>
      </c>
      <c r="U150" s="186">
        <f t="shared" si="15"/>
        <v>500</v>
      </c>
    </row>
    <row r="151" spans="1:21" ht="19.5" customHeight="1">
      <c r="A151" s="159" t="s">
        <v>313</v>
      </c>
      <c r="B151" s="159">
        <f>SUM(B147:B150)</f>
        <v>0</v>
      </c>
      <c r="C151" s="159">
        <f aca="true" t="shared" si="16" ref="C151:T151">SUM(C147:C150)</f>
        <v>0</v>
      </c>
      <c r="D151" s="159">
        <f t="shared" si="16"/>
        <v>0</v>
      </c>
      <c r="E151" s="159">
        <f t="shared" si="16"/>
        <v>0</v>
      </c>
      <c r="F151" s="159">
        <f t="shared" si="16"/>
        <v>0</v>
      </c>
      <c r="G151" s="159">
        <f t="shared" si="16"/>
        <v>0</v>
      </c>
      <c r="H151" s="159">
        <f t="shared" si="16"/>
        <v>0</v>
      </c>
      <c r="I151" s="159">
        <f t="shared" si="16"/>
        <v>0</v>
      </c>
      <c r="J151" s="159">
        <f t="shared" si="16"/>
        <v>0</v>
      </c>
      <c r="K151" s="159">
        <f t="shared" si="16"/>
        <v>0</v>
      </c>
      <c r="L151" s="159">
        <f t="shared" si="16"/>
        <v>0</v>
      </c>
      <c r="M151" s="159">
        <f t="shared" si="16"/>
        <v>0</v>
      </c>
      <c r="N151" s="159">
        <f t="shared" si="16"/>
        <v>0</v>
      </c>
      <c r="O151" s="159">
        <f t="shared" si="16"/>
        <v>0</v>
      </c>
      <c r="P151" s="159">
        <f t="shared" si="16"/>
        <v>0</v>
      </c>
      <c r="Q151" s="159">
        <f t="shared" si="16"/>
        <v>0</v>
      </c>
      <c r="R151" s="159">
        <f t="shared" si="16"/>
        <v>0</v>
      </c>
      <c r="S151" s="159">
        <f t="shared" si="16"/>
        <v>0</v>
      </c>
      <c r="T151" s="159">
        <f t="shared" si="16"/>
        <v>500</v>
      </c>
      <c r="U151" s="186">
        <f t="shared" si="15"/>
        <v>500</v>
      </c>
    </row>
    <row r="152" spans="1:21" ht="19.5" customHeight="1">
      <c r="A152" s="159" t="s">
        <v>314</v>
      </c>
      <c r="B152" s="451">
        <f>B151+'มี.ค.'!B152</f>
        <v>0</v>
      </c>
      <c r="C152" s="451">
        <f>C151+'มี.ค.'!C152</f>
        <v>0</v>
      </c>
      <c r="D152" s="451">
        <f>D151+'มี.ค.'!D152</f>
        <v>0</v>
      </c>
      <c r="E152" s="451">
        <f>E151+'มี.ค.'!E152</f>
        <v>0</v>
      </c>
      <c r="F152" s="451">
        <f>F151+'มี.ค.'!F152</f>
        <v>0</v>
      </c>
      <c r="G152" s="451">
        <f>G151+'มี.ค.'!G152</f>
        <v>0</v>
      </c>
      <c r="H152" s="451">
        <f>H151+'มี.ค.'!H152</f>
        <v>0</v>
      </c>
      <c r="I152" s="451">
        <f>I151+'มี.ค.'!I152</f>
        <v>0</v>
      </c>
      <c r="J152" s="451">
        <f>J151+'มี.ค.'!J152</f>
        <v>0</v>
      </c>
      <c r="K152" s="451">
        <f>K151+'มี.ค.'!K152</f>
        <v>0</v>
      </c>
      <c r="L152" s="451">
        <f>L151+'มี.ค.'!L152</f>
        <v>0</v>
      </c>
      <c r="M152" s="451">
        <f>M151+'มี.ค.'!M152</f>
        <v>0</v>
      </c>
      <c r="N152" s="451">
        <f>N151+'มี.ค.'!N152</f>
        <v>0</v>
      </c>
      <c r="O152" s="451">
        <f>O151+'มี.ค.'!O152</f>
        <v>0</v>
      </c>
      <c r="P152" s="451">
        <f>P151+'มี.ค.'!P152</f>
        <v>0</v>
      </c>
      <c r="Q152" s="451">
        <f>Q151+'มี.ค.'!Q152</f>
        <v>0</v>
      </c>
      <c r="R152" s="451">
        <f>R151+'มี.ค.'!R152</f>
        <v>0</v>
      </c>
      <c r="S152" s="451">
        <f>S151+'มี.ค.'!S152</f>
        <v>0</v>
      </c>
      <c r="T152" s="451">
        <f>T151+'มี.ค.'!T152</f>
        <v>11000</v>
      </c>
      <c r="U152" s="436">
        <f t="shared" si="15"/>
        <v>11000</v>
      </c>
    </row>
    <row r="153" spans="1:21" ht="14.25" customHeight="1">
      <c r="A153" s="161">
        <v>100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86"/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86">
        <f aca="true" t="shared" si="17" ref="U154:U159">SUM(B154:T154)</f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86">
        <f t="shared" si="17"/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86">
        <f t="shared" si="17"/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86">
        <f t="shared" si="17"/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86">
        <f t="shared" si="17"/>
        <v>0</v>
      </c>
    </row>
    <row r="159" spans="1:21" ht="19.5" customHeight="1">
      <c r="A159" s="159" t="s">
        <v>313</v>
      </c>
      <c r="B159" s="159">
        <f>SUM(B154:B158)</f>
        <v>0</v>
      </c>
      <c r="C159" s="159">
        <f aca="true" t="shared" si="18" ref="C159:T159">SUM(C154:C158)</f>
        <v>0</v>
      </c>
      <c r="D159" s="159">
        <f t="shared" si="18"/>
        <v>0</v>
      </c>
      <c r="E159" s="159">
        <f t="shared" si="18"/>
        <v>0</v>
      </c>
      <c r="F159" s="159">
        <f t="shared" si="18"/>
        <v>0</v>
      </c>
      <c r="G159" s="159">
        <f t="shared" si="18"/>
        <v>0</v>
      </c>
      <c r="H159" s="159">
        <f t="shared" si="18"/>
        <v>0</v>
      </c>
      <c r="I159" s="159">
        <f t="shared" si="18"/>
        <v>0</v>
      </c>
      <c r="J159" s="159">
        <f t="shared" si="18"/>
        <v>0</v>
      </c>
      <c r="K159" s="159">
        <f t="shared" si="18"/>
        <v>0</v>
      </c>
      <c r="L159" s="159">
        <f t="shared" si="18"/>
        <v>0</v>
      </c>
      <c r="M159" s="159">
        <f t="shared" si="18"/>
        <v>0</v>
      </c>
      <c r="N159" s="159">
        <f t="shared" si="18"/>
        <v>0</v>
      </c>
      <c r="O159" s="159">
        <f t="shared" si="18"/>
        <v>0</v>
      </c>
      <c r="P159" s="159">
        <f t="shared" si="18"/>
        <v>0</v>
      </c>
      <c r="Q159" s="159">
        <f t="shared" si="18"/>
        <v>0</v>
      </c>
      <c r="R159" s="159">
        <f t="shared" si="18"/>
        <v>0</v>
      </c>
      <c r="S159" s="159">
        <f t="shared" si="18"/>
        <v>0</v>
      </c>
      <c r="T159" s="159">
        <f t="shared" si="18"/>
        <v>0</v>
      </c>
      <c r="U159" s="186">
        <f t="shared" si="17"/>
        <v>0</v>
      </c>
    </row>
    <row r="160" spans="1:21" ht="19.5" customHeight="1">
      <c r="A160" s="159" t="s">
        <v>314</v>
      </c>
      <c r="B160" s="451">
        <f>B159+'มี.ค.'!B160</f>
        <v>0</v>
      </c>
      <c r="C160" s="451">
        <f>C159+'มี.ค.'!C160</f>
        <v>0</v>
      </c>
      <c r="D160" s="451">
        <f>D159+'มี.ค.'!D160</f>
        <v>0</v>
      </c>
      <c r="E160" s="451">
        <f>E159+'มี.ค.'!E160</f>
        <v>0</v>
      </c>
      <c r="F160" s="451">
        <f>F159+'มี.ค.'!F160</f>
        <v>0</v>
      </c>
      <c r="G160" s="451">
        <f>G159+'มี.ค.'!G160</f>
        <v>0</v>
      </c>
      <c r="H160" s="451">
        <f>H159+'มี.ค.'!H160</f>
        <v>0</v>
      </c>
      <c r="I160" s="451">
        <f>I159+'มี.ค.'!I160</f>
        <v>0</v>
      </c>
      <c r="J160" s="451">
        <f>J159+'มี.ค.'!J160</f>
        <v>0</v>
      </c>
      <c r="K160" s="451">
        <f>K159+'มี.ค.'!K160</f>
        <v>0</v>
      </c>
      <c r="L160" s="451">
        <f>L159+'มี.ค.'!L160</f>
        <v>0</v>
      </c>
      <c r="M160" s="451">
        <f>M159+'มี.ค.'!M160</f>
        <v>0</v>
      </c>
      <c r="N160" s="451">
        <f>N159+'มี.ค.'!N160</f>
        <v>0</v>
      </c>
      <c r="O160" s="451">
        <f>O159+'มี.ค.'!O160</f>
        <v>0</v>
      </c>
      <c r="P160" s="451">
        <f>P159+'มี.ค.'!P160</f>
        <v>0</v>
      </c>
      <c r="Q160" s="451">
        <f>Q159+'มี.ค.'!Q160</f>
        <v>0</v>
      </c>
      <c r="R160" s="451">
        <f>R159+'มี.ค.'!R160</f>
        <v>0</v>
      </c>
      <c r="S160" s="451">
        <f>S159+'มี.ค.'!S160</f>
        <v>0</v>
      </c>
      <c r="T160" s="451">
        <f>T159+'มี.ค.'!T160</f>
        <v>0</v>
      </c>
      <c r="U160" s="436">
        <f>SUM(B160:T160)</f>
        <v>0</v>
      </c>
    </row>
    <row r="161" spans="1:21" ht="19.5" customHeight="1">
      <c r="A161" s="161">
        <v>120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86"/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86">
        <f>SUM(B162:T162)</f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86">
        <f>SUM(B163:T163)</f>
        <v>0</v>
      </c>
    </row>
    <row r="164" spans="1:21" ht="19.5" customHeight="1">
      <c r="A164" s="159" t="s">
        <v>313</v>
      </c>
      <c r="B164" s="159">
        <f>SUM(B162:B163)</f>
        <v>0</v>
      </c>
      <c r="C164" s="159">
        <f aca="true" t="shared" si="19" ref="C164:T164">SUM(C162:C163)</f>
        <v>0</v>
      </c>
      <c r="D164" s="159">
        <f t="shared" si="19"/>
        <v>0</v>
      </c>
      <c r="E164" s="159">
        <f t="shared" si="19"/>
        <v>0</v>
      </c>
      <c r="F164" s="159">
        <f t="shared" si="19"/>
        <v>0</v>
      </c>
      <c r="G164" s="159">
        <f t="shared" si="19"/>
        <v>0</v>
      </c>
      <c r="H164" s="159">
        <f t="shared" si="19"/>
        <v>0</v>
      </c>
      <c r="I164" s="159">
        <f t="shared" si="19"/>
        <v>0</v>
      </c>
      <c r="J164" s="159">
        <f t="shared" si="19"/>
        <v>0</v>
      </c>
      <c r="K164" s="159">
        <f t="shared" si="19"/>
        <v>0</v>
      </c>
      <c r="L164" s="159">
        <f t="shared" si="19"/>
        <v>0</v>
      </c>
      <c r="M164" s="159">
        <f t="shared" si="19"/>
        <v>0</v>
      </c>
      <c r="N164" s="159">
        <f t="shared" si="19"/>
        <v>0</v>
      </c>
      <c r="O164" s="159">
        <f t="shared" si="19"/>
        <v>0</v>
      </c>
      <c r="P164" s="159">
        <f t="shared" si="19"/>
        <v>0</v>
      </c>
      <c r="Q164" s="159">
        <f t="shared" si="19"/>
        <v>0</v>
      </c>
      <c r="R164" s="159">
        <f t="shared" si="19"/>
        <v>0</v>
      </c>
      <c r="S164" s="159">
        <f t="shared" si="19"/>
        <v>0</v>
      </c>
      <c r="T164" s="159">
        <f t="shared" si="19"/>
        <v>0</v>
      </c>
      <c r="U164" s="186">
        <f>SUM(B164:T164)</f>
        <v>0</v>
      </c>
    </row>
    <row r="165" spans="1:21" ht="19.5" customHeight="1">
      <c r="A165" s="159" t="s">
        <v>314</v>
      </c>
      <c r="B165" s="451">
        <f>B164+'มี.ค.'!B165</f>
        <v>0</v>
      </c>
      <c r="C165" s="451">
        <f>C164+'มี.ค.'!C165</f>
        <v>0</v>
      </c>
      <c r="D165" s="451">
        <f>D164+'มี.ค.'!D165</f>
        <v>0</v>
      </c>
      <c r="E165" s="451">
        <f>E164+'มี.ค.'!E165</f>
        <v>0</v>
      </c>
      <c r="F165" s="451">
        <f>F164+'มี.ค.'!F165</f>
        <v>0</v>
      </c>
      <c r="G165" s="451">
        <f>G164+'มี.ค.'!G165</f>
        <v>0</v>
      </c>
      <c r="H165" s="451">
        <f>H164+'มี.ค.'!H165</f>
        <v>0</v>
      </c>
      <c r="I165" s="451">
        <f>I164+'มี.ค.'!I165</f>
        <v>0</v>
      </c>
      <c r="J165" s="451">
        <f>J164+'มี.ค.'!J165</f>
        <v>0</v>
      </c>
      <c r="K165" s="451">
        <f>K164+'มี.ค.'!K165</f>
        <v>0</v>
      </c>
      <c r="L165" s="451">
        <f>L164+'มี.ค.'!L165</f>
        <v>0</v>
      </c>
      <c r="M165" s="451">
        <f>M164+'มี.ค.'!M165</f>
        <v>0</v>
      </c>
      <c r="N165" s="451">
        <f>N164+'มี.ค.'!N165</f>
        <v>0</v>
      </c>
      <c r="O165" s="451">
        <f>O164+'มี.ค.'!O165</f>
        <v>0</v>
      </c>
      <c r="P165" s="451">
        <f>P164+'มี.ค.'!P165</f>
        <v>0</v>
      </c>
      <c r="Q165" s="451">
        <f>Q164+'มี.ค.'!Q165</f>
        <v>0</v>
      </c>
      <c r="R165" s="451">
        <f>R164+'มี.ค.'!R165</f>
        <v>0</v>
      </c>
      <c r="S165" s="451">
        <f>S164+'มี.ค.'!S165</f>
        <v>0</v>
      </c>
      <c r="T165" s="451">
        <f>T164+'มี.ค.'!T165</f>
        <v>0</v>
      </c>
      <c r="U165" s="436">
        <f>SUM(B165:T165)</f>
        <v>0</v>
      </c>
    </row>
    <row r="166" spans="1:21" ht="16.5" customHeight="1">
      <c r="A166" s="161">
        <v>130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86"/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86">
        <f>SUM(B167:T167)</f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86">
        <f>SUM(B168:T168)</f>
        <v>0</v>
      </c>
    </row>
    <row r="169" spans="1:21" ht="19.5" customHeight="1">
      <c r="A169" s="159" t="s">
        <v>313</v>
      </c>
      <c r="B169" s="159">
        <f>SUM(B167:B168)</f>
        <v>0</v>
      </c>
      <c r="C169" s="159">
        <f aca="true" t="shared" si="20" ref="C169:T169">SUM(C167:C168)</f>
        <v>0</v>
      </c>
      <c r="D169" s="159">
        <f t="shared" si="20"/>
        <v>0</v>
      </c>
      <c r="E169" s="159">
        <f t="shared" si="20"/>
        <v>0</v>
      </c>
      <c r="F169" s="159">
        <f t="shared" si="20"/>
        <v>0</v>
      </c>
      <c r="G169" s="159">
        <f t="shared" si="20"/>
        <v>0</v>
      </c>
      <c r="H169" s="159">
        <f t="shared" si="20"/>
        <v>0</v>
      </c>
      <c r="I169" s="159">
        <f t="shared" si="20"/>
        <v>0</v>
      </c>
      <c r="J169" s="159">
        <f t="shared" si="20"/>
        <v>0</v>
      </c>
      <c r="K169" s="159">
        <f t="shared" si="20"/>
        <v>0</v>
      </c>
      <c r="L169" s="159">
        <f t="shared" si="20"/>
        <v>0</v>
      </c>
      <c r="M169" s="159">
        <f t="shared" si="20"/>
        <v>0</v>
      </c>
      <c r="N169" s="159">
        <f t="shared" si="20"/>
        <v>0</v>
      </c>
      <c r="O169" s="159">
        <f t="shared" si="20"/>
        <v>0</v>
      </c>
      <c r="P169" s="159">
        <f t="shared" si="20"/>
        <v>0</v>
      </c>
      <c r="Q169" s="159">
        <f t="shared" si="20"/>
        <v>0</v>
      </c>
      <c r="R169" s="159">
        <f t="shared" si="20"/>
        <v>0</v>
      </c>
      <c r="S169" s="159">
        <f t="shared" si="20"/>
        <v>0</v>
      </c>
      <c r="T169" s="159">
        <f t="shared" si="20"/>
        <v>0</v>
      </c>
      <c r="U169" s="186">
        <f>SUM(B169:T169)</f>
        <v>0</v>
      </c>
    </row>
    <row r="170" spans="1:21" ht="19.5" customHeight="1">
      <c r="A170" s="159" t="s">
        <v>314</v>
      </c>
      <c r="B170" s="451">
        <f>B169+'มี.ค.'!B170</f>
        <v>0</v>
      </c>
      <c r="C170" s="451">
        <f>C169+'มี.ค.'!C170</f>
        <v>0</v>
      </c>
      <c r="D170" s="451">
        <f>D169+'มี.ค.'!D170</f>
        <v>0</v>
      </c>
      <c r="E170" s="451">
        <f>E169+'มี.ค.'!E170</f>
        <v>0</v>
      </c>
      <c r="F170" s="451">
        <f>F169+'มี.ค.'!F170</f>
        <v>0</v>
      </c>
      <c r="G170" s="451">
        <f>G169+'มี.ค.'!G170</f>
        <v>0</v>
      </c>
      <c r="H170" s="451">
        <f>H169+'มี.ค.'!H170</f>
        <v>0</v>
      </c>
      <c r="I170" s="451">
        <f>I169+'มี.ค.'!I170</f>
        <v>0</v>
      </c>
      <c r="J170" s="451">
        <f>J169+'มี.ค.'!J170</f>
        <v>0</v>
      </c>
      <c r="K170" s="451">
        <f>K169+'มี.ค.'!K170</f>
        <v>0</v>
      </c>
      <c r="L170" s="451">
        <f>L169+'มี.ค.'!L170</f>
        <v>0</v>
      </c>
      <c r="M170" s="451">
        <f>M169+'มี.ค.'!M170</f>
        <v>0</v>
      </c>
      <c r="N170" s="451">
        <f>N169+'มี.ค.'!N170</f>
        <v>0</v>
      </c>
      <c r="O170" s="451">
        <f>O169+'มี.ค.'!O170</f>
        <v>0</v>
      </c>
      <c r="P170" s="451">
        <f>P169+'มี.ค.'!P170</f>
        <v>0</v>
      </c>
      <c r="Q170" s="451">
        <f>Q169+'มี.ค.'!Q170</f>
        <v>0</v>
      </c>
      <c r="R170" s="451">
        <f>R169+'มี.ค.'!R170</f>
        <v>0</v>
      </c>
      <c r="S170" s="451">
        <f>S169+'มี.ค.'!S170</f>
        <v>0</v>
      </c>
      <c r="T170" s="451">
        <f>T169+'มี.ค.'!T170</f>
        <v>0</v>
      </c>
      <c r="U170" s="436">
        <f>SUM(B170:T170)</f>
        <v>0</v>
      </c>
    </row>
    <row r="171" spans="1:21" ht="19.5" customHeight="1">
      <c r="A171" s="555" t="s">
        <v>275</v>
      </c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</row>
    <row r="172" spans="1:21" ht="19.5" customHeight="1">
      <c r="A172" s="556" t="str">
        <f>A143</f>
        <v>รายจ่ายตามงบประมาณ (จ่ายจากเงินอุดหนุน) ประจำเดือนเมษายน  2557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</row>
    <row r="173" spans="1:21" ht="19.5" customHeight="1">
      <c r="A173" s="152" t="s">
        <v>276</v>
      </c>
      <c r="B173" s="557" t="s">
        <v>277</v>
      </c>
      <c r="C173" s="558"/>
      <c r="D173" s="154" t="s">
        <v>278</v>
      </c>
      <c r="E173" s="559" t="s">
        <v>279</v>
      </c>
      <c r="F173" s="559"/>
      <c r="G173" s="154" t="s">
        <v>280</v>
      </c>
      <c r="H173" s="154" t="s">
        <v>281</v>
      </c>
      <c r="I173" s="557" t="s">
        <v>282</v>
      </c>
      <c r="J173" s="560"/>
      <c r="K173" s="558"/>
      <c r="L173" s="153" t="s">
        <v>283</v>
      </c>
      <c r="M173" s="559" t="s">
        <v>284</v>
      </c>
      <c r="N173" s="559"/>
      <c r="O173" s="559"/>
      <c r="P173" s="154" t="s">
        <v>285</v>
      </c>
      <c r="Q173" s="559" t="s">
        <v>286</v>
      </c>
      <c r="R173" s="559"/>
      <c r="S173" s="154" t="s">
        <v>287</v>
      </c>
      <c r="T173" s="154" t="s">
        <v>288</v>
      </c>
      <c r="U173" s="561" t="s">
        <v>81</v>
      </c>
    </row>
    <row r="174" spans="1:21" ht="19.5" customHeight="1">
      <c r="A174" s="163" t="s">
        <v>289</v>
      </c>
      <c r="B174" s="156" t="s">
        <v>290</v>
      </c>
      <c r="C174" s="156" t="s">
        <v>291</v>
      </c>
      <c r="D174" s="156" t="s">
        <v>292</v>
      </c>
      <c r="E174" s="156" t="s">
        <v>293</v>
      </c>
      <c r="F174" s="156" t="s">
        <v>294</v>
      </c>
      <c r="G174" s="156" t="s">
        <v>295</v>
      </c>
      <c r="H174" s="156" t="s">
        <v>296</v>
      </c>
      <c r="I174" s="156" t="s">
        <v>297</v>
      </c>
      <c r="J174" s="156" t="s">
        <v>298</v>
      </c>
      <c r="K174" s="156" t="s">
        <v>299</v>
      </c>
      <c r="L174" s="156" t="s">
        <v>300</v>
      </c>
      <c r="M174" s="156" t="s">
        <v>301</v>
      </c>
      <c r="N174" s="156" t="s">
        <v>302</v>
      </c>
      <c r="O174" s="156" t="s">
        <v>303</v>
      </c>
      <c r="P174" s="156" t="s">
        <v>304</v>
      </c>
      <c r="Q174" s="156" t="s">
        <v>305</v>
      </c>
      <c r="R174" s="156" t="s">
        <v>306</v>
      </c>
      <c r="S174" s="156" t="s">
        <v>307</v>
      </c>
      <c r="T174" s="156" t="s">
        <v>308</v>
      </c>
      <c r="U174" s="562"/>
    </row>
    <row r="175" spans="1:21" ht="19.5" customHeight="1">
      <c r="A175" s="164" t="s">
        <v>193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7"/>
      <c r="U175" s="159"/>
    </row>
    <row r="176" spans="1:21" ht="19.5" customHeight="1">
      <c r="A176" s="165">
        <v>201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86">
        <f aca="true" t="shared" si="21" ref="U176:U186">SUM(B176:T176)</f>
        <v>0</v>
      </c>
    </row>
    <row r="177" spans="1:21" ht="19.5" customHeight="1">
      <c r="A177" s="165">
        <v>203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86">
        <f t="shared" si="21"/>
        <v>0</v>
      </c>
    </row>
    <row r="178" spans="1:21" ht="19.5" customHeight="1">
      <c r="A178" s="166">
        <v>204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86">
        <f t="shared" si="21"/>
        <v>0</v>
      </c>
    </row>
    <row r="179" spans="1:21" ht="19.5" customHeight="1">
      <c r="A179" s="166">
        <v>205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86">
        <f t="shared" si="21"/>
        <v>0</v>
      </c>
    </row>
    <row r="180" spans="1:21" ht="19.5" customHeight="1">
      <c r="A180" s="166">
        <v>206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86">
        <f t="shared" si="21"/>
        <v>0</v>
      </c>
    </row>
    <row r="181" spans="1:21" ht="19.5" customHeight="1">
      <c r="A181" s="166">
        <v>207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86">
        <f t="shared" si="21"/>
        <v>0</v>
      </c>
    </row>
    <row r="182" spans="1:21" ht="19.5" customHeight="1">
      <c r="A182" s="166">
        <v>208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86">
        <f t="shared" si="21"/>
        <v>0</v>
      </c>
    </row>
    <row r="183" spans="1:21" ht="19.5" customHeight="1">
      <c r="A183" s="166">
        <v>209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86">
        <f t="shared" si="21"/>
        <v>0</v>
      </c>
    </row>
    <row r="184" spans="1:21" ht="19.5" customHeight="1">
      <c r="A184" s="166">
        <v>211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86">
        <f t="shared" si="21"/>
        <v>0</v>
      </c>
    </row>
    <row r="185" spans="1:21" ht="19.5" customHeight="1">
      <c r="A185" s="166">
        <v>212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86">
        <f t="shared" si="21"/>
        <v>0</v>
      </c>
    </row>
    <row r="186" spans="1:21" ht="19.5" customHeight="1">
      <c r="A186" s="166" t="s">
        <v>313</v>
      </c>
      <c r="B186" s="159">
        <f>SUM(B176:B185)</f>
        <v>0</v>
      </c>
      <c r="C186" s="159">
        <f aca="true" t="shared" si="22" ref="C186:T186">SUM(C176:C185)</f>
        <v>0</v>
      </c>
      <c r="D186" s="159">
        <f t="shared" si="22"/>
        <v>0</v>
      </c>
      <c r="E186" s="159">
        <f t="shared" si="22"/>
        <v>0</v>
      </c>
      <c r="F186" s="159">
        <f t="shared" si="22"/>
        <v>0</v>
      </c>
      <c r="G186" s="159">
        <f t="shared" si="22"/>
        <v>0</v>
      </c>
      <c r="H186" s="159">
        <f t="shared" si="22"/>
        <v>0</v>
      </c>
      <c r="I186" s="159">
        <f t="shared" si="22"/>
        <v>0</v>
      </c>
      <c r="J186" s="159">
        <f t="shared" si="22"/>
        <v>0</v>
      </c>
      <c r="K186" s="159">
        <f t="shared" si="22"/>
        <v>0</v>
      </c>
      <c r="L186" s="159">
        <f t="shared" si="22"/>
        <v>0</v>
      </c>
      <c r="M186" s="159">
        <f t="shared" si="22"/>
        <v>0</v>
      </c>
      <c r="N186" s="159">
        <f t="shared" si="22"/>
        <v>0</v>
      </c>
      <c r="O186" s="159">
        <f t="shared" si="22"/>
        <v>0</v>
      </c>
      <c r="P186" s="159">
        <f t="shared" si="22"/>
        <v>0</v>
      </c>
      <c r="Q186" s="159">
        <f t="shared" si="22"/>
        <v>0</v>
      </c>
      <c r="R186" s="159">
        <f t="shared" si="22"/>
        <v>0</v>
      </c>
      <c r="S186" s="159">
        <f t="shared" si="22"/>
        <v>0</v>
      </c>
      <c r="T186" s="159">
        <f t="shared" si="22"/>
        <v>0</v>
      </c>
      <c r="U186" s="186">
        <f t="shared" si="21"/>
        <v>0</v>
      </c>
    </row>
    <row r="187" spans="1:21" ht="19.5" customHeight="1">
      <c r="A187" s="166" t="s">
        <v>315</v>
      </c>
      <c r="B187" s="451">
        <f>B186+'มี.ค.'!B187</f>
        <v>0</v>
      </c>
      <c r="C187" s="451">
        <f>C186+'มี.ค.'!C187</f>
        <v>0</v>
      </c>
      <c r="D187" s="451">
        <f>D186+'มี.ค.'!D187</f>
        <v>0</v>
      </c>
      <c r="E187" s="451">
        <f>E186+'มี.ค.'!E187</f>
        <v>0</v>
      </c>
      <c r="F187" s="451">
        <f>F186+'มี.ค.'!F187</f>
        <v>0</v>
      </c>
      <c r="G187" s="451">
        <f>G186+'มี.ค.'!G187</f>
        <v>0</v>
      </c>
      <c r="H187" s="451">
        <f>H186+'มี.ค.'!H187</f>
        <v>0</v>
      </c>
      <c r="I187" s="451">
        <f>I186+'มี.ค.'!I187</f>
        <v>0</v>
      </c>
      <c r="J187" s="451">
        <f>J186+'มี.ค.'!J187</f>
        <v>0</v>
      </c>
      <c r="K187" s="451">
        <f>K186+'มี.ค.'!K187</f>
        <v>0</v>
      </c>
      <c r="L187" s="451">
        <f>L186+'มี.ค.'!L187</f>
        <v>0</v>
      </c>
      <c r="M187" s="451">
        <f>M186+'มี.ค.'!M187</f>
        <v>0</v>
      </c>
      <c r="N187" s="451">
        <f>N186+'มี.ค.'!N187</f>
        <v>0</v>
      </c>
      <c r="O187" s="451">
        <f>O186+'มี.ค.'!O187</f>
        <v>0</v>
      </c>
      <c r="P187" s="451">
        <f>P186+'มี.ค.'!P187</f>
        <v>0</v>
      </c>
      <c r="Q187" s="451">
        <f>Q186+'มี.ค.'!Q187</f>
        <v>0</v>
      </c>
      <c r="R187" s="451">
        <f>R186+'มี.ค.'!R187</f>
        <v>0</v>
      </c>
      <c r="S187" s="451">
        <f>S186+'มี.ค.'!S187</f>
        <v>0</v>
      </c>
      <c r="T187" s="451">
        <f>T186+'มี.ค.'!T187</f>
        <v>0</v>
      </c>
      <c r="U187" s="436">
        <f>SUM(B187:T187)</f>
        <v>0</v>
      </c>
    </row>
    <row r="188" spans="1:21" ht="19.5" customHeight="1">
      <c r="A188" s="169">
        <v>250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ht="19.5" customHeight="1">
      <c r="A189" s="166">
        <v>251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159">
        <v>0</v>
      </c>
      <c r="U189" s="186">
        <f aca="true" t="shared" si="23" ref="U189:U194">SUM(B189:T189)</f>
        <v>0</v>
      </c>
    </row>
    <row r="190" spans="1:21" ht="19.5" customHeight="1">
      <c r="A190" s="166">
        <v>252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0</v>
      </c>
      <c r="J190" s="159">
        <v>8650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86">
        <f t="shared" si="23"/>
        <v>8650</v>
      </c>
    </row>
    <row r="191" spans="1:21" ht="19.5" customHeight="1">
      <c r="A191" s="166">
        <v>253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86">
        <f t="shared" si="23"/>
        <v>0</v>
      </c>
    </row>
    <row r="192" spans="1:21" ht="19.5" customHeight="1">
      <c r="A192" s="166">
        <v>254</v>
      </c>
      <c r="B192" s="159">
        <v>0</v>
      </c>
      <c r="C192" s="159">
        <v>0</v>
      </c>
      <c r="D192" s="159">
        <v>0</v>
      </c>
      <c r="E192" s="159">
        <v>510880</v>
      </c>
      <c r="F192" s="159">
        <v>0</v>
      </c>
      <c r="G192" s="159">
        <v>53640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86">
        <f t="shared" si="23"/>
        <v>564520</v>
      </c>
    </row>
    <row r="193" spans="1:21" ht="19.5" customHeight="1">
      <c r="A193" s="166" t="s">
        <v>313</v>
      </c>
      <c r="B193" s="159">
        <f>SUM(B189:B192)</f>
        <v>0</v>
      </c>
      <c r="C193" s="159">
        <f aca="true" t="shared" si="24" ref="C193:T193">SUM(C189:C192)</f>
        <v>0</v>
      </c>
      <c r="D193" s="159">
        <f t="shared" si="24"/>
        <v>0</v>
      </c>
      <c r="E193" s="159">
        <f t="shared" si="24"/>
        <v>510880</v>
      </c>
      <c r="F193" s="159">
        <f t="shared" si="24"/>
        <v>0</v>
      </c>
      <c r="G193" s="159">
        <f t="shared" si="24"/>
        <v>53640</v>
      </c>
      <c r="H193" s="159">
        <f t="shared" si="24"/>
        <v>0</v>
      </c>
      <c r="I193" s="159">
        <f t="shared" si="24"/>
        <v>0</v>
      </c>
      <c r="J193" s="159">
        <f t="shared" si="24"/>
        <v>8650</v>
      </c>
      <c r="K193" s="159">
        <f t="shared" si="24"/>
        <v>0</v>
      </c>
      <c r="L193" s="159">
        <f t="shared" si="24"/>
        <v>0</v>
      </c>
      <c r="M193" s="159">
        <f t="shared" si="24"/>
        <v>0</v>
      </c>
      <c r="N193" s="159">
        <f t="shared" si="24"/>
        <v>0</v>
      </c>
      <c r="O193" s="159">
        <f t="shared" si="24"/>
        <v>0</v>
      </c>
      <c r="P193" s="159">
        <f t="shared" si="24"/>
        <v>0</v>
      </c>
      <c r="Q193" s="159">
        <f t="shared" si="24"/>
        <v>0</v>
      </c>
      <c r="R193" s="159">
        <f t="shared" si="24"/>
        <v>0</v>
      </c>
      <c r="S193" s="159">
        <f t="shared" si="24"/>
        <v>0</v>
      </c>
      <c r="T193" s="159">
        <f t="shared" si="24"/>
        <v>0</v>
      </c>
      <c r="U193" s="186">
        <f t="shared" si="23"/>
        <v>573170</v>
      </c>
    </row>
    <row r="194" spans="1:21" ht="19.5" customHeight="1">
      <c r="A194" s="166" t="s">
        <v>314</v>
      </c>
      <c r="B194" s="451">
        <f>B193+'มี.ค.'!B194</f>
        <v>99900</v>
      </c>
      <c r="C194" s="451">
        <f>C193+'มี.ค.'!C194</f>
        <v>0</v>
      </c>
      <c r="D194" s="451">
        <f>D193+'มี.ค.'!D194</f>
        <v>0</v>
      </c>
      <c r="E194" s="451">
        <f>E193+'มี.ค.'!E194</f>
        <v>1125920</v>
      </c>
      <c r="F194" s="451">
        <f>F193+'มี.ค.'!F194</f>
        <v>0</v>
      </c>
      <c r="G194" s="451">
        <f>G193+'มี.ค.'!G194</f>
        <v>65953.8</v>
      </c>
      <c r="H194" s="451">
        <f>H193+'มี.ค.'!H194</f>
        <v>0</v>
      </c>
      <c r="I194" s="451">
        <f>I193+'มี.ค.'!I194</f>
        <v>708</v>
      </c>
      <c r="J194" s="451">
        <f>J193+'มี.ค.'!J194</f>
        <v>9464</v>
      </c>
      <c r="K194" s="451">
        <f>K193+'มี.ค.'!K194</f>
        <v>0</v>
      </c>
      <c r="L194" s="451">
        <f>L193+'มี.ค.'!L194</f>
        <v>0</v>
      </c>
      <c r="M194" s="451">
        <f>M193+'มี.ค.'!M194</f>
        <v>0</v>
      </c>
      <c r="N194" s="451">
        <f>N193+'มี.ค.'!N194</f>
        <v>0</v>
      </c>
      <c r="O194" s="451">
        <f>O193+'มี.ค.'!O194</f>
        <v>0</v>
      </c>
      <c r="P194" s="451">
        <f>P193+'มี.ค.'!P194</f>
        <v>0</v>
      </c>
      <c r="Q194" s="451">
        <f>Q193+'มี.ค.'!Q194</f>
        <v>0</v>
      </c>
      <c r="R194" s="451">
        <f>R193+'มี.ค.'!R194</f>
        <v>0</v>
      </c>
      <c r="S194" s="451">
        <f>S193+'มี.ค.'!S194</f>
        <v>0</v>
      </c>
      <c r="T194" s="451">
        <f>T193+'มี.ค.'!T194</f>
        <v>0</v>
      </c>
      <c r="U194" s="437">
        <f t="shared" si="23"/>
        <v>1301945.8</v>
      </c>
    </row>
    <row r="195" spans="1:21" ht="19.5" customHeight="1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</row>
    <row r="199" spans="1:21" ht="19.5" customHeight="1">
      <c r="A199" s="555" t="s">
        <v>275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</row>
    <row r="200" spans="1:21" ht="19.5" customHeight="1">
      <c r="A200" s="556" t="str">
        <f>A172</f>
        <v>รายจ่ายตามงบประมาณ (จ่ายจากเงินอุดหนุน) ประจำเดือนเมษายน  2557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</row>
    <row r="201" spans="1:21" ht="19.5" customHeight="1">
      <c r="A201" s="152" t="s">
        <v>276</v>
      </c>
      <c r="B201" s="557" t="s">
        <v>277</v>
      </c>
      <c r="C201" s="558"/>
      <c r="D201" s="154" t="s">
        <v>278</v>
      </c>
      <c r="E201" s="559" t="s">
        <v>279</v>
      </c>
      <c r="F201" s="559"/>
      <c r="G201" s="154" t="s">
        <v>280</v>
      </c>
      <c r="H201" s="154" t="s">
        <v>281</v>
      </c>
      <c r="I201" s="557" t="s">
        <v>282</v>
      </c>
      <c r="J201" s="560"/>
      <c r="K201" s="558"/>
      <c r="L201" s="153" t="s">
        <v>283</v>
      </c>
      <c r="M201" s="559" t="s">
        <v>284</v>
      </c>
      <c r="N201" s="559"/>
      <c r="O201" s="559"/>
      <c r="P201" s="154" t="s">
        <v>285</v>
      </c>
      <c r="Q201" s="559" t="s">
        <v>286</v>
      </c>
      <c r="R201" s="559"/>
      <c r="S201" s="154" t="s">
        <v>287</v>
      </c>
      <c r="T201" s="154" t="s">
        <v>288</v>
      </c>
      <c r="U201" s="561" t="s">
        <v>81</v>
      </c>
    </row>
    <row r="202" spans="1:21" ht="19.5" customHeight="1">
      <c r="A202" s="163" t="s">
        <v>289</v>
      </c>
      <c r="B202" s="156" t="s">
        <v>290</v>
      </c>
      <c r="C202" s="156" t="s">
        <v>291</v>
      </c>
      <c r="D202" s="156" t="s">
        <v>292</v>
      </c>
      <c r="E202" s="156" t="s">
        <v>293</v>
      </c>
      <c r="F202" s="156" t="s">
        <v>294</v>
      </c>
      <c r="G202" s="156" t="s">
        <v>295</v>
      </c>
      <c r="H202" s="156" t="s">
        <v>296</v>
      </c>
      <c r="I202" s="156" t="s">
        <v>297</v>
      </c>
      <c r="J202" s="156" t="s">
        <v>298</v>
      </c>
      <c r="K202" s="156" t="s">
        <v>299</v>
      </c>
      <c r="L202" s="156" t="s">
        <v>300</v>
      </c>
      <c r="M202" s="156" t="s">
        <v>301</v>
      </c>
      <c r="N202" s="156" t="s">
        <v>302</v>
      </c>
      <c r="O202" s="156" t="s">
        <v>303</v>
      </c>
      <c r="P202" s="156" t="s">
        <v>304</v>
      </c>
      <c r="Q202" s="156" t="s">
        <v>305</v>
      </c>
      <c r="R202" s="156" t="s">
        <v>306</v>
      </c>
      <c r="S202" s="156" t="s">
        <v>307</v>
      </c>
      <c r="T202" s="156" t="s">
        <v>308</v>
      </c>
      <c r="U202" s="562"/>
    </row>
    <row r="203" spans="1:21" ht="19.5" customHeight="1">
      <c r="A203" s="179">
        <v>270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7"/>
      <c r="U203" s="159"/>
    </row>
    <row r="204" spans="1:21" ht="19.5" customHeight="1">
      <c r="A204" s="165">
        <v>271</v>
      </c>
      <c r="B204" s="159">
        <v>0</v>
      </c>
      <c r="C204" s="159">
        <v>0</v>
      </c>
      <c r="D204" s="159">
        <v>0</v>
      </c>
      <c r="E204" s="159">
        <v>0</v>
      </c>
      <c r="F204" s="159">
        <v>0</v>
      </c>
      <c r="G204" s="159">
        <v>0</v>
      </c>
      <c r="H204" s="159">
        <v>0</v>
      </c>
      <c r="I204" s="159">
        <v>0</v>
      </c>
      <c r="J204" s="159">
        <v>0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86">
        <f aca="true" t="shared" si="25" ref="U204:U214">SUM(B204:T204)</f>
        <v>0</v>
      </c>
    </row>
    <row r="205" spans="1:21" ht="19.5" customHeight="1">
      <c r="A205" s="165">
        <v>272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86">
        <f t="shared" si="25"/>
        <v>0</v>
      </c>
    </row>
    <row r="206" spans="1:21" ht="19.5" customHeight="1">
      <c r="A206" s="165">
        <v>273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86">
        <f t="shared" si="25"/>
        <v>0</v>
      </c>
    </row>
    <row r="207" spans="1:21" ht="19.5" customHeight="1">
      <c r="A207" s="165">
        <v>274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86">
        <f t="shared" si="25"/>
        <v>0</v>
      </c>
    </row>
    <row r="208" spans="1:21" ht="19.5" customHeight="1">
      <c r="A208" s="166">
        <v>275</v>
      </c>
      <c r="B208" s="159">
        <v>0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86">
        <f t="shared" si="25"/>
        <v>0</v>
      </c>
    </row>
    <row r="209" spans="1:21" ht="19.5" customHeight="1">
      <c r="A209" s="166">
        <v>276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86">
        <f t="shared" si="25"/>
        <v>0</v>
      </c>
    </row>
    <row r="210" spans="1:21" ht="19.5" customHeight="1">
      <c r="A210" s="166">
        <v>277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86">
        <f t="shared" si="25"/>
        <v>0</v>
      </c>
    </row>
    <row r="211" spans="1:21" ht="19.5" customHeight="1">
      <c r="A211" s="166">
        <v>279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86">
        <f t="shared" si="25"/>
        <v>0</v>
      </c>
    </row>
    <row r="212" spans="1:21" ht="19.5" customHeight="1">
      <c r="A212" s="166">
        <v>281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86">
        <f t="shared" si="25"/>
        <v>0</v>
      </c>
    </row>
    <row r="213" spans="1:21" ht="19.5" customHeight="1">
      <c r="A213" s="166">
        <v>283</v>
      </c>
      <c r="B213" s="159">
        <v>0</v>
      </c>
      <c r="C213" s="159">
        <v>0</v>
      </c>
      <c r="D213" s="159">
        <v>0</v>
      </c>
      <c r="E213" s="441">
        <v>0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86">
        <f t="shared" si="25"/>
        <v>0</v>
      </c>
    </row>
    <row r="214" spans="1:21" ht="19.5" customHeight="1">
      <c r="A214" s="166" t="s">
        <v>313</v>
      </c>
      <c r="B214" s="159">
        <f>SUM(B204:B213)</f>
        <v>0</v>
      </c>
      <c r="C214" s="159">
        <f aca="true" t="shared" si="26" ref="C214:T214">SUM(C204:C213)</f>
        <v>0</v>
      </c>
      <c r="D214" s="159">
        <f t="shared" si="26"/>
        <v>0</v>
      </c>
      <c r="E214" s="441">
        <f t="shared" si="26"/>
        <v>0</v>
      </c>
      <c r="F214" s="159">
        <f t="shared" si="26"/>
        <v>0</v>
      </c>
      <c r="G214" s="159">
        <f t="shared" si="26"/>
        <v>0</v>
      </c>
      <c r="H214" s="159">
        <f t="shared" si="26"/>
        <v>0</v>
      </c>
      <c r="I214" s="159">
        <f t="shared" si="26"/>
        <v>0</v>
      </c>
      <c r="J214" s="159">
        <f t="shared" si="26"/>
        <v>0</v>
      </c>
      <c r="K214" s="159">
        <f t="shared" si="26"/>
        <v>0</v>
      </c>
      <c r="L214" s="159">
        <f t="shared" si="26"/>
        <v>0</v>
      </c>
      <c r="M214" s="159">
        <f t="shared" si="26"/>
        <v>0</v>
      </c>
      <c r="N214" s="159">
        <f t="shared" si="26"/>
        <v>0</v>
      </c>
      <c r="O214" s="159">
        <f t="shared" si="26"/>
        <v>0</v>
      </c>
      <c r="P214" s="159">
        <f t="shared" si="26"/>
        <v>0</v>
      </c>
      <c r="Q214" s="159">
        <f t="shared" si="26"/>
        <v>0</v>
      </c>
      <c r="R214" s="159">
        <f t="shared" si="26"/>
        <v>0</v>
      </c>
      <c r="S214" s="159">
        <f t="shared" si="26"/>
        <v>0</v>
      </c>
      <c r="T214" s="159">
        <f t="shared" si="26"/>
        <v>0</v>
      </c>
      <c r="U214" s="186">
        <f t="shared" si="25"/>
        <v>0</v>
      </c>
    </row>
    <row r="215" spans="1:21" ht="19.5" customHeight="1">
      <c r="A215" s="166" t="s">
        <v>315</v>
      </c>
      <c r="B215" s="451">
        <f>B214+'มี.ค.'!B215</f>
        <v>4934.84</v>
      </c>
      <c r="C215" s="451">
        <f>C214+'มี.ค.'!C215</f>
        <v>0</v>
      </c>
      <c r="D215" s="451">
        <f>D214+'มี.ค.'!D215</f>
        <v>0</v>
      </c>
      <c r="E215" s="451">
        <f>E214+'มี.ค.'!E215</f>
        <v>1138904.9900000002</v>
      </c>
      <c r="F215" s="451">
        <f>F214+'มี.ค.'!F215</f>
        <v>0</v>
      </c>
      <c r="G215" s="451">
        <f>G214+'มี.ค.'!G215</f>
        <v>0</v>
      </c>
      <c r="H215" s="451">
        <f>H214+'มี.ค.'!H215</f>
        <v>0</v>
      </c>
      <c r="I215" s="451">
        <f>I214+'มี.ค.'!I215</f>
        <v>93920</v>
      </c>
      <c r="J215" s="451">
        <f>J214+'มี.ค.'!J215</f>
        <v>0</v>
      </c>
      <c r="K215" s="451">
        <f>K214+'มี.ค.'!K215</f>
        <v>0</v>
      </c>
      <c r="L215" s="451">
        <f>L214+'มี.ค.'!L215</f>
        <v>0</v>
      </c>
      <c r="M215" s="451">
        <f>M214+'มี.ค.'!M215</f>
        <v>0</v>
      </c>
      <c r="N215" s="451">
        <f>N214+'มี.ค.'!N215</f>
        <v>0</v>
      </c>
      <c r="O215" s="451">
        <f>O214+'มี.ค.'!O215</f>
        <v>0</v>
      </c>
      <c r="P215" s="451">
        <f>P214+'มี.ค.'!P215</f>
        <v>0</v>
      </c>
      <c r="Q215" s="451">
        <f>Q214+'มี.ค.'!Q215</f>
        <v>0</v>
      </c>
      <c r="R215" s="451">
        <f>R214+'มี.ค.'!R215</f>
        <v>0</v>
      </c>
      <c r="S215" s="451">
        <f>S214+'มี.ค.'!S215</f>
        <v>0</v>
      </c>
      <c r="T215" s="451">
        <f>T214+'มี.ค.'!T215</f>
        <v>0</v>
      </c>
      <c r="U215" s="437">
        <f>SUM(B215:T215)</f>
        <v>1237759.8300000003</v>
      </c>
    </row>
    <row r="216" spans="1:21" ht="19.5" customHeight="1">
      <c r="A216" s="169">
        <v>300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86"/>
    </row>
    <row r="217" spans="1:21" ht="19.5" customHeight="1">
      <c r="A217" s="166">
        <v>301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86">
        <f aca="true" t="shared" si="27" ref="U217:U222">SUM(B217:T217)</f>
        <v>0</v>
      </c>
    </row>
    <row r="218" spans="1:21" ht="19.5" customHeight="1">
      <c r="A218" s="166">
        <v>303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86">
        <f t="shared" si="27"/>
        <v>0</v>
      </c>
    </row>
    <row r="219" spans="1:21" ht="19.5" customHeight="1">
      <c r="A219" s="166">
        <v>304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86">
        <f t="shared" si="27"/>
        <v>0</v>
      </c>
    </row>
    <row r="220" spans="1:21" ht="19.5" customHeight="1">
      <c r="A220" s="166">
        <v>305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86">
        <f t="shared" si="27"/>
        <v>0</v>
      </c>
    </row>
    <row r="221" spans="1:21" ht="19.5" customHeight="1">
      <c r="A221" s="166" t="s">
        <v>313</v>
      </c>
      <c r="B221" s="159">
        <f>SUM(B217:B220)</f>
        <v>0</v>
      </c>
      <c r="C221" s="159">
        <f aca="true" t="shared" si="28" ref="C221:T221">SUM(C217:C220)</f>
        <v>0</v>
      </c>
      <c r="D221" s="159">
        <f t="shared" si="28"/>
        <v>0</v>
      </c>
      <c r="E221" s="159">
        <f t="shared" si="28"/>
        <v>0</v>
      </c>
      <c r="F221" s="159">
        <f t="shared" si="28"/>
        <v>0</v>
      </c>
      <c r="G221" s="159">
        <f t="shared" si="28"/>
        <v>0</v>
      </c>
      <c r="H221" s="159">
        <f t="shared" si="28"/>
        <v>0</v>
      </c>
      <c r="I221" s="159">
        <f t="shared" si="28"/>
        <v>0</v>
      </c>
      <c r="J221" s="159">
        <f t="shared" si="28"/>
        <v>0</v>
      </c>
      <c r="K221" s="159">
        <f t="shared" si="28"/>
        <v>0</v>
      </c>
      <c r="L221" s="159">
        <f t="shared" si="28"/>
        <v>0</v>
      </c>
      <c r="M221" s="159">
        <f t="shared" si="28"/>
        <v>0</v>
      </c>
      <c r="N221" s="159">
        <f t="shared" si="28"/>
        <v>0</v>
      </c>
      <c r="O221" s="159">
        <f t="shared" si="28"/>
        <v>0</v>
      </c>
      <c r="P221" s="159">
        <f t="shared" si="28"/>
        <v>0</v>
      </c>
      <c r="Q221" s="159">
        <f t="shared" si="28"/>
        <v>0</v>
      </c>
      <c r="R221" s="159">
        <f t="shared" si="28"/>
        <v>0</v>
      </c>
      <c r="S221" s="159">
        <f t="shared" si="28"/>
        <v>0</v>
      </c>
      <c r="T221" s="159">
        <f t="shared" si="28"/>
        <v>0</v>
      </c>
      <c r="U221" s="186">
        <f t="shared" si="27"/>
        <v>0</v>
      </c>
    </row>
    <row r="222" spans="1:21" ht="19.5" customHeight="1">
      <c r="A222" s="166" t="s">
        <v>314</v>
      </c>
      <c r="B222" s="451">
        <f>B221+'มี.ค.'!B222</f>
        <v>0</v>
      </c>
      <c r="C222" s="451">
        <f>C221+'มี.ค.'!C222</f>
        <v>0</v>
      </c>
      <c r="D222" s="451">
        <f>D221+'มี.ค.'!D222</f>
        <v>0</v>
      </c>
      <c r="E222" s="451">
        <f>E221+'มี.ค.'!E222</f>
        <v>0</v>
      </c>
      <c r="F222" s="451">
        <f>F221+'มี.ค.'!F222</f>
        <v>0</v>
      </c>
      <c r="G222" s="451">
        <f>G221+'มี.ค.'!G222</f>
        <v>0</v>
      </c>
      <c r="H222" s="451">
        <f>H221+'มี.ค.'!H222</f>
        <v>0</v>
      </c>
      <c r="I222" s="451">
        <f>I221+'มี.ค.'!I222</f>
        <v>0</v>
      </c>
      <c r="J222" s="451">
        <f>J221+'มี.ค.'!J222</f>
        <v>0</v>
      </c>
      <c r="K222" s="451">
        <f>K221+'มี.ค.'!K222</f>
        <v>0</v>
      </c>
      <c r="L222" s="451">
        <f>L221+'มี.ค.'!L222</f>
        <v>0</v>
      </c>
      <c r="M222" s="451">
        <f>M221+'มี.ค.'!M222</f>
        <v>0</v>
      </c>
      <c r="N222" s="451">
        <f>N221+'มี.ค.'!N222</f>
        <v>0</v>
      </c>
      <c r="O222" s="451">
        <f>O221+'มี.ค.'!O222</f>
        <v>0</v>
      </c>
      <c r="P222" s="451">
        <f>P221+'มี.ค.'!P222</f>
        <v>0</v>
      </c>
      <c r="Q222" s="451">
        <f>Q221+'มี.ค.'!Q222</f>
        <v>0</v>
      </c>
      <c r="R222" s="451">
        <f>R221+'มี.ค.'!R222</f>
        <v>0</v>
      </c>
      <c r="S222" s="451">
        <f>S221+'มี.ค.'!S222</f>
        <v>0</v>
      </c>
      <c r="T222" s="451">
        <f>T221+'มี.ค.'!T222</f>
        <v>0</v>
      </c>
      <c r="U222" s="437">
        <f t="shared" si="27"/>
        <v>0</v>
      </c>
    </row>
    <row r="223" spans="1:21" ht="19.5" customHeight="1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8"/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A200</f>
        <v>รายจ่ายตามงบประมาณ (จ่ายจากเงินอุดหนุน) ประจำเดือนเมษายน  2557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86">
        <f>SUM(B232:T232)</f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0</v>
      </c>
      <c r="F233" s="159">
        <v>0</v>
      </c>
      <c r="G233" s="159">
        <v>0</v>
      </c>
      <c r="H233" s="159">
        <v>0</v>
      </c>
      <c r="I233" s="446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68">
        <f>SUM(B233:T233)</f>
        <v>0</v>
      </c>
    </row>
    <row r="234" spans="1:21" ht="19.5" customHeight="1">
      <c r="A234" s="166" t="s">
        <v>313</v>
      </c>
      <c r="B234" s="159">
        <f>SUM(B232:B233)</f>
        <v>0</v>
      </c>
      <c r="C234" s="159">
        <f aca="true" t="shared" si="29" ref="C234:T234">SUM(C232:C233)</f>
        <v>0</v>
      </c>
      <c r="D234" s="159">
        <f t="shared" si="29"/>
        <v>0</v>
      </c>
      <c r="E234" s="159">
        <f t="shared" si="29"/>
        <v>0</v>
      </c>
      <c r="F234" s="159">
        <f t="shared" si="29"/>
        <v>0</v>
      </c>
      <c r="G234" s="159">
        <f t="shared" si="29"/>
        <v>0</v>
      </c>
      <c r="H234" s="159">
        <f t="shared" si="29"/>
        <v>0</v>
      </c>
      <c r="I234" s="446">
        <f t="shared" si="29"/>
        <v>0</v>
      </c>
      <c r="J234" s="159">
        <f t="shared" si="29"/>
        <v>0</v>
      </c>
      <c r="K234" s="159">
        <f t="shared" si="29"/>
        <v>0</v>
      </c>
      <c r="L234" s="159">
        <f t="shared" si="29"/>
        <v>0</v>
      </c>
      <c r="M234" s="159">
        <f t="shared" si="29"/>
        <v>0</v>
      </c>
      <c r="N234" s="159">
        <f t="shared" si="29"/>
        <v>0</v>
      </c>
      <c r="O234" s="159">
        <f t="shared" si="29"/>
        <v>0</v>
      </c>
      <c r="P234" s="159">
        <f t="shared" si="29"/>
        <v>0</v>
      </c>
      <c r="Q234" s="159">
        <f t="shared" si="29"/>
        <v>0</v>
      </c>
      <c r="R234" s="159">
        <f t="shared" si="29"/>
        <v>0</v>
      </c>
      <c r="S234" s="159">
        <f t="shared" si="29"/>
        <v>0</v>
      </c>
      <c r="T234" s="159">
        <f t="shared" si="29"/>
        <v>0</v>
      </c>
      <c r="U234" s="168">
        <f>SUM(B234:T234)</f>
        <v>0</v>
      </c>
    </row>
    <row r="235" spans="1:21" ht="19.5" customHeight="1">
      <c r="A235" s="166" t="s">
        <v>314</v>
      </c>
      <c r="B235" s="451">
        <f>B234+'มี.ค.'!B235</f>
        <v>0</v>
      </c>
      <c r="C235" s="451">
        <f>C234+'มี.ค.'!C235</f>
        <v>0</v>
      </c>
      <c r="D235" s="451">
        <f>D234+'มี.ค.'!D235</f>
        <v>0</v>
      </c>
      <c r="E235" s="451">
        <f>E234+'มี.ค.'!E235</f>
        <v>1782000</v>
      </c>
      <c r="F235" s="451">
        <f>F234+'มี.ค.'!F235</f>
        <v>0</v>
      </c>
      <c r="G235" s="451">
        <f>G234+'มี.ค.'!G235</f>
        <v>0</v>
      </c>
      <c r="H235" s="451">
        <f>H234+'มี.ค.'!H235</f>
        <v>0</v>
      </c>
      <c r="I235" s="451">
        <f>I234+'มี.ค.'!I235</f>
        <v>2435833.6</v>
      </c>
      <c r="J235" s="451">
        <f>J234+'มี.ค.'!J235</f>
        <v>0</v>
      </c>
      <c r="K235" s="451">
        <f>K234+'มี.ค.'!K235</f>
        <v>0</v>
      </c>
      <c r="L235" s="451">
        <f>L234+'มี.ค.'!L235</f>
        <v>0</v>
      </c>
      <c r="M235" s="451">
        <f>M234+'มี.ค.'!M235</f>
        <v>0</v>
      </c>
      <c r="N235" s="451">
        <f>N234+'มี.ค.'!N235</f>
        <v>0</v>
      </c>
      <c r="O235" s="451">
        <f>O234+'มี.ค.'!O235</f>
        <v>0</v>
      </c>
      <c r="P235" s="451">
        <f>P234+'มี.ค.'!P235</f>
        <v>0</v>
      </c>
      <c r="Q235" s="451">
        <f>Q234+'มี.ค.'!Q235</f>
        <v>0</v>
      </c>
      <c r="R235" s="451">
        <f>R234+'มี.ค.'!R235</f>
        <v>0</v>
      </c>
      <c r="S235" s="451">
        <f>S234+'มี.ค.'!S235</f>
        <v>0</v>
      </c>
      <c r="T235" s="451">
        <f>T234+'มี.ค.'!T235</f>
        <v>0</v>
      </c>
      <c r="U235" s="437">
        <f>SUM(B235:T235)</f>
        <v>4217833.6</v>
      </c>
    </row>
    <row r="236" spans="1:21" ht="19.5" customHeight="1">
      <c r="A236" s="169">
        <v>450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86"/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86">
        <f aca="true" t="shared" si="30" ref="U237:U242">SUM(B237:T237)</f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86">
        <f t="shared" si="30"/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86">
        <f t="shared" si="30"/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86">
        <f t="shared" si="30"/>
        <v>0</v>
      </c>
    </row>
    <row r="241" spans="1:21" ht="19.5" customHeight="1">
      <c r="A241" s="166" t="s">
        <v>313</v>
      </c>
      <c r="B241" s="159">
        <f>SUM(B237:B240)</f>
        <v>0</v>
      </c>
      <c r="C241" s="159">
        <f aca="true" t="shared" si="31" ref="C241:T241">SUM(C237:C240)</f>
        <v>0</v>
      </c>
      <c r="D241" s="159">
        <f t="shared" si="31"/>
        <v>0</v>
      </c>
      <c r="E241" s="159">
        <f t="shared" si="31"/>
        <v>0</v>
      </c>
      <c r="F241" s="159">
        <f t="shared" si="31"/>
        <v>0</v>
      </c>
      <c r="G241" s="159">
        <f t="shared" si="31"/>
        <v>0</v>
      </c>
      <c r="H241" s="159">
        <f t="shared" si="31"/>
        <v>0</v>
      </c>
      <c r="I241" s="159">
        <f t="shared" si="31"/>
        <v>0</v>
      </c>
      <c r="J241" s="159">
        <f t="shared" si="31"/>
        <v>0</v>
      </c>
      <c r="K241" s="159">
        <f t="shared" si="31"/>
        <v>0</v>
      </c>
      <c r="L241" s="159">
        <f t="shared" si="31"/>
        <v>0</v>
      </c>
      <c r="M241" s="159">
        <f t="shared" si="31"/>
        <v>0</v>
      </c>
      <c r="N241" s="159">
        <f t="shared" si="31"/>
        <v>0</v>
      </c>
      <c r="O241" s="159">
        <f t="shared" si="31"/>
        <v>0</v>
      </c>
      <c r="P241" s="159">
        <f t="shared" si="31"/>
        <v>0</v>
      </c>
      <c r="Q241" s="159">
        <f t="shared" si="31"/>
        <v>0</v>
      </c>
      <c r="R241" s="159">
        <f t="shared" si="31"/>
        <v>0</v>
      </c>
      <c r="S241" s="159">
        <f t="shared" si="31"/>
        <v>0</v>
      </c>
      <c r="T241" s="159">
        <f t="shared" si="31"/>
        <v>0</v>
      </c>
      <c r="U241" s="186">
        <f t="shared" si="30"/>
        <v>0</v>
      </c>
    </row>
    <row r="242" spans="1:21" ht="19.5" customHeight="1">
      <c r="A242" s="166" t="s">
        <v>314</v>
      </c>
      <c r="B242" s="451">
        <f>B241+'มี.ค.'!B242</f>
        <v>0</v>
      </c>
      <c r="C242" s="451">
        <f>C241+'มี.ค.'!C242</f>
        <v>0</v>
      </c>
      <c r="D242" s="451">
        <f>D241+'มี.ค.'!D242</f>
        <v>0</v>
      </c>
      <c r="E242" s="451">
        <f>E241+'มี.ค.'!E242</f>
        <v>0</v>
      </c>
      <c r="F242" s="451">
        <f>F241+'มี.ค.'!F242</f>
        <v>0</v>
      </c>
      <c r="G242" s="451">
        <f>G241+'มี.ค.'!G242</f>
        <v>0</v>
      </c>
      <c r="H242" s="451">
        <f>H241+'มี.ค.'!H242</f>
        <v>0</v>
      </c>
      <c r="I242" s="451">
        <f>I241+'มี.ค.'!I242</f>
        <v>0</v>
      </c>
      <c r="J242" s="451">
        <f>J241+'มี.ค.'!J242</f>
        <v>0</v>
      </c>
      <c r="K242" s="451">
        <f>K241+'มี.ค.'!K242</f>
        <v>0</v>
      </c>
      <c r="L242" s="451">
        <f>L241+'มี.ค.'!L242</f>
        <v>0</v>
      </c>
      <c r="M242" s="451">
        <f>M241+'มี.ค.'!M242</f>
        <v>0</v>
      </c>
      <c r="N242" s="451">
        <f>N241+'มี.ค.'!N242</f>
        <v>0</v>
      </c>
      <c r="O242" s="451">
        <f>O241+'มี.ค.'!O242</f>
        <v>0</v>
      </c>
      <c r="P242" s="451">
        <f>P241+'มี.ค.'!P242</f>
        <v>0</v>
      </c>
      <c r="Q242" s="451">
        <f>Q241+'มี.ค.'!Q242</f>
        <v>0</v>
      </c>
      <c r="R242" s="451">
        <f>R241+'มี.ค.'!R242</f>
        <v>0</v>
      </c>
      <c r="S242" s="451">
        <f>S241+'มี.ค.'!S242</f>
        <v>0</v>
      </c>
      <c r="T242" s="451">
        <f>T241+'มี.ค.'!T242</f>
        <v>0</v>
      </c>
      <c r="U242" s="437">
        <f t="shared" si="30"/>
        <v>0</v>
      </c>
    </row>
    <row r="243" spans="1:21" ht="19.5" customHeight="1">
      <c r="A243" s="169">
        <v>500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86"/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86">
        <f aca="true" t="shared" si="32" ref="U244:U250">SUM(B244:T244)</f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86">
        <f t="shared" si="32"/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86">
        <f t="shared" si="32"/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86">
        <f t="shared" si="32"/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86">
        <f t="shared" si="32"/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86">
        <f t="shared" si="32"/>
        <v>0</v>
      </c>
    </row>
    <row r="250" spans="1:21" ht="19.5" customHeight="1">
      <c r="A250" s="166" t="s">
        <v>313</v>
      </c>
      <c r="B250" s="159">
        <f>SUM(B244:B249)</f>
        <v>0</v>
      </c>
      <c r="C250" s="159">
        <f aca="true" t="shared" si="33" ref="C250:T250">SUM(C244:C249)</f>
        <v>0</v>
      </c>
      <c r="D250" s="159">
        <f t="shared" si="33"/>
        <v>0</v>
      </c>
      <c r="E250" s="159">
        <f t="shared" si="33"/>
        <v>0</v>
      </c>
      <c r="F250" s="159">
        <f t="shared" si="33"/>
        <v>0</v>
      </c>
      <c r="G250" s="159">
        <f t="shared" si="33"/>
        <v>0</v>
      </c>
      <c r="H250" s="159">
        <f t="shared" si="33"/>
        <v>0</v>
      </c>
      <c r="I250" s="159">
        <f t="shared" si="33"/>
        <v>0</v>
      </c>
      <c r="J250" s="159">
        <f t="shared" si="33"/>
        <v>0</v>
      </c>
      <c r="K250" s="159">
        <f t="shared" si="33"/>
        <v>0</v>
      </c>
      <c r="L250" s="159">
        <f t="shared" si="33"/>
        <v>0</v>
      </c>
      <c r="M250" s="159">
        <f t="shared" si="33"/>
        <v>0</v>
      </c>
      <c r="N250" s="159">
        <f t="shared" si="33"/>
        <v>0</v>
      </c>
      <c r="O250" s="159">
        <f t="shared" si="33"/>
        <v>0</v>
      </c>
      <c r="P250" s="159">
        <f t="shared" si="33"/>
        <v>0</v>
      </c>
      <c r="Q250" s="159">
        <f t="shared" si="33"/>
        <v>0</v>
      </c>
      <c r="R250" s="159">
        <f t="shared" si="33"/>
        <v>0</v>
      </c>
      <c r="S250" s="159">
        <f t="shared" si="33"/>
        <v>0</v>
      </c>
      <c r="T250" s="159">
        <f t="shared" si="33"/>
        <v>0</v>
      </c>
      <c r="U250" s="186">
        <f t="shared" si="32"/>
        <v>0</v>
      </c>
    </row>
    <row r="251" spans="1:21" ht="19.5" customHeight="1">
      <c r="A251" s="166" t="s">
        <v>314</v>
      </c>
      <c r="B251" s="451">
        <f>B250+'มี.ค.'!B251</f>
        <v>0</v>
      </c>
      <c r="C251" s="451">
        <f>C250+'มี.ค.'!C251</f>
        <v>0</v>
      </c>
      <c r="D251" s="451">
        <f>D250+'มี.ค.'!D251</f>
        <v>0</v>
      </c>
      <c r="E251" s="451">
        <f>E250+'มี.ค.'!E251</f>
        <v>0</v>
      </c>
      <c r="F251" s="451">
        <f>F250+'มี.ค.'!F251</f>
        <v>0</v>
      </c>
      <c r="G251" s="451">
        <f>G250+'มี.ค.'!G251</f>
        <v>0</v>
      </c>
      <c r="H251" s="451">
        <f>H250+'มี.ค.'!H251</f>
        <v>0</v>
      </c>
      <c r="I251" s="451">
        <f>I250+'มี.ค.'!I251</f>
        <v>0</v>
      </c>
      <c r="J251" s="451">
        <f>J250+'มี.ค.'!J251</f>
        <v>0</v>
      </c>
      <c r="K251" s="451">
        <f>K250+'มี.ค.'!K251</f>
        <v>0</v>
      </c>
      <c r="L251" s="451">
        <f>L250+'มี.ค.'!L251</f>
        <v>0</v>
      </c>
      <c r="M251" s="451">
        <f>M250+'มี.ค.'!M251</f>
        <v>0</v>
      </c>
      <c r="N251" s="451">
        <f>N250+'มี.ค.'!N251</f>
        <v>0</v>
      </c>
      <c r="O251" s="451">
        <f>O250+'มี.ค.'!O251</f>
        <v>0</v>
      </c>
      <c r="P251" s="451">
        <f>P250+'มี.ค.'!P251</f>
        <v>0</v>
      </c>
      <c r="Q251" s="451">
        <f>Q250+'มี.ค.'!Q251</f>
        <v>0</v>
      </c>
      <c r="R251" s="451">
        <f>R250+'มี.ค.'!R251</f>
        <v>0</v>
      </c>
      <c r="S251" s="451">
        <f>S250+'มี.ค.'!S251</f>
        <v>0</v>
      </c>
      <c r="T251" s="451">
        <f>T250+'มี.ค.'!T251</f>
        <v>0</v>
      </c>
      <c r="U251" s="437">
        <f>SUM(B251:T251)</f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ประจำเดือนเมษายน  2557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86">
        <f aca="true" t="shared" si="34" ref="U261:U266">SUM(B261:T261)</f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86">
        <f t="shared" si="34"/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86">
        <f t="shared" si="34"/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86">
        <f t="shared" si="34"/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86">
        <f t="shared" si="34"/>
        <v>0</v>
      </c>
    </row>
    <row r="266" spans="1:21" ht="19.5" customHeight="1">
      <c r="A266" s="166" t="s">
        <v>313</v>
      </c>
      <c r="B266" s="159">
        <f>SUM(B261:B265)</f>
        <v>0</v>
      </c>
      <c r="C266" s="159">
        <f aca="true" t="shared" si="35" ref="C266:T266">SUM(C261:C265)</f>
        <v>0</v>
      </c>
      <c r="D266" s="159">
        <f t="shared" si="35"/>
        <v>0</v>
      </c>
      <c r="E266" s="159">
        <f t="shared" si="35"/>
        <v>0</v>
      </c>
      <c r="F266" s="159">
        <f t="shared" si="35"/>
        <v>0</v>
      </c>
      <c r="G266" s="159">
        <f t="shared" si="35"/>
        <v>0</v>
      </c>
      <c r="H266" s="159">
        <f t="shared" si="35"/>
        <v>0</v>
      </c>
      <c r="I266" s="159">
        <f t="shared" si="35"/>
        <v>0</v>
      </c>
      <c r="J266" s="159">
        <f t="shared" si="35"/>
        <v>0</v>
      </c>
      <c r="K266" s="159">
        <f t="shared" si="35"/>
        <v>0</v>
      </c>
      <c r="L266" s="159">
        <f t="shared" si="35"/>
        <v>0</v>
      </c>
      <c r="M266" s="159">
        <f t="shared" si="35"/>
        <v>0</v>
      </c>
      <c r="N266" s="159">
        <f t="shared" si="35"/>
        <v>0</v>
      </c>
      <c r="O266" s="159">
        <f t="shared" si="35"/>
        <v>0</v>
      </c>
      <c r="P266" s="159">
        <f t="shared" si="35"/>
        <v>0</v>
      </c>
      <c r="Q266" s="159">
        <f t="shared" si="35"/>
        <v>0</v>
      </c>
      <c r="R266" s="159">
        <f t="shared" si="35"/>
        <v>0</v>
      </c>
      <c r="S266" s="159">
        <f t="shared" si="35"/>
        <v>0</v>
      </c>
      <c r="T266" s="159">
        <f t="shared" si="35"/>
        <v>0</v>
      </c>
      <c r="U266" s="186">
        <f t="shared" si="34"/>
        <v>0</v>
      </c>
    </row>
    <row r="267" spans="1:22" ht="19.5" customHeight="1">
      <c r="A267" s="166" t="s">
        <v>314</v>
      </c>
      <c r="B267" s="451">
        <f>B266+'มี.ค.'!B267</f>
        <v>0</v>
      </c>
      <c r="C267" s="451">
        <f>C266+'มี.ค.'!C267</f>
        <v>0</v>
      </c>
      <c r="D267" s="451">
        <f>D266+'มี.ค.'!D267</f>
        <v>0</v>
      </c>
      <c r="E267" s="451">
        <f>E266+'มี.ค.'!E267</f>
        <v>0</v>
      </c>
      <c r="F267" s="451">
        <f>F266+'มี.ค.'!F267</f>
        <v>0</v>
      </c>
      <c r="G267" s="451">
        <f>G266+'มี.ค.'!G267</f>
        <v>0</v>
      </c>
      <c r="H267" s="451">
        <f>H266+'มี.ค.'!H267</f>
        <v>0</v>
      </c>
      <c r="I267" s="451">
        <f>I266+'มี.ค.'!I267</f>
        <v>0</v>
      </c>
      <c r="J267" s="451">
        <f>J266+'มี.ค.'!J267</f>
        <v>0</v>
      </c>
      <c r="K267" s="451">
        <f>K266+'มี.ค.'!K267</f>
        <v>0</v>
      </c>
      <c r="L267" s="451">
        <f>L266+'มี.ค.'!L267</f>
        <v>0</v>
      </c>
      <c r="M267" s="451">
        <f>M266+'มี.ค.'!M267</f>
        <v>0</v>
      </c>
      <c r="N267" s="451">
        <f>N266+'มี.ค.'!N267</f>
        <v>0</v>
      </c>
      <c r="O267" s="451">
        <f>O266+'มี.ค.'!O267</f>
        <v>0</v>
      </c>
      <c r="P267" s="451">
        <f>P266+'มี.ค.'!P267</f>
        <v>0</v>
      </c>
      <c r="Q267" s="451">
        <f>Q266+'มี.ค.'!Q267</f>
        <v>0</v>
      </c>
      <c r="R267" s="451">
        <f>R266+'มี.ค.'!R267</f>
        <v>0</v>
      </c>
      <c r="S267" s="451">
        <f>S266+'มี.ค.'!S267</f>
        <v>0</v>
      </c>
      <c r="T267" s="451">
        <f>T266+'มี.ค.'!T267</f>
        <v>0</v>
      </c>
      <c r="U267" s="437">
        <f>SUM(B267:T267)</f>
        <v>0</v>
      </c>
      <c r="V267" s="442">
        <f>U267+U251+U242+U235+U222+U215+U194+U187+U170+U165+U160+U152</f>
        <v>6768539.2299999995</v>
      </c>
    </row>
    <row r="268" ht="19.5" customHeight="1">
      <c r="V268" s="190">
        <f>V267+V129</f>
        <v>13054931.719999999</v>
      </c>
    </row>
  </sheetData>
  <sheetProtection/>
  <mergeCells count="81">
    <mergeCell ref="A1:U1"/>
    <mergeCell ref="A2:U2"/>
    <mergeCell ref="B3:C3"/>
    <mergeCell ref="E3:F3"/>
    <mergeCell ref="I3:K3"/>
    <mergeCell ref="M3:O3"/>
    <mergeCell ref="Q3:R3"/>
    <mergeCell ref="U3:U4"/>
    <mergeCell ref="A30:U30"/>
    <mergeCell ref="A31:U31"/>
    <mergeCell ref="B32:C32"/>
    <mergeCell ref="E32:F32"/>
    <mergeCell ref="I32:K32"/>
    <mergeCell ref="M32:O32"/>
    <mergeCell ref="Q32:R32"/>
    <mergeCell ref="U32:U33"/>
    <mergeCell ref="A58:U58"/>
    <mergeCell ref="A59:U59"/>
    <mergeCell ref="B60:C60"/>
    <mergeCell ref="E60:F60"/>
    <mergeCell ref="I60:K60"/>
    <mergeCell ref="M60:O60"/>
    <mergeCell ref="Q60:R60"/>
    <mergeCell ref="U60:U61"/>
    <mergeCell ref="A86:U86"/>
    <mergeCell ref="A87:U87"/>
    <mergeCell ref="B88:C88"/>
    <mergeCell ref="E88:F88"/>
    <mergeCell ref="I88:K88"/>
    <mergeCell ref="M88:O88"/>
    <mergeCell ref="Q88:R88"/>
    <mergeCell ref="U88:U89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Q132:R132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71:U171"/>
    <mergeCell ref="A172:U172"/>
    <mergeCell ref="B173:C173"/>
    <mergeCell ref="E173:F173"/>
    <mergeCell ref="I173:K173"/>
    <mergeCell ref="M173:O173"/>
    <mergeCell ref="Q173:R173"/>
    <mergeCell ref="U173:U174"/>
    <mergeCell ref="A199:U199"/>
    <mergeCell ref="A200:U200"/>
    <mergeCell ref="B201:C201"/>
    <mergeCell ref="E201:F201"/>
    <mergeCell ref="I201:K201"/>
    <mergeCell ref="M201:O201"/>
    <mergeCell ref="Q201:R201"/>
    <mergeCell ref="U201:U202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256:U256"/>
    <mergeCell ref="A257:U257"/>
    <mergeCell ref="B258:C258"/>
    <mergeCell ref="E258:F258"/>
    <mergeCell ref="I258:K258"/>
    <mergeCell ref="M258:O258"/>
    <mergeCell ref="Q258:R258"/>
    <mergeCell ref="U258:U259"/>
  </mergeCells>
  <printOptions/>
  <pageMargins left="0.27" right="0.17" top="0.37" bottom="0.18" header="0.21" footer="0.1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68"/>
  <sheetViews>
    <sheetView zoomScale="120" zoomScaleNormal="120" zoomScalePageLayoutView="0" workbookViewId="0" topLeftCell="A137">
      <selection activeCell="L149" sqref="L149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3" width="14.57421875" style="0" customWidth="1"/>
    <col min="24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470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20803</v>
      </c>
      <c r="U6" s="159">
        <f>T6</f>
        <v>20803</v>
      </c>
      <c r="V6" s="198" t="s">
        <v>232</v>
      </c>
      <c r="W6" s="442">
        <f>U11+U152</f>
        <v>218458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 s="443">
        <f>U19+U160</f>
        <v>2509974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 s="443">
        <f>U24+U165</f>
        <v>98130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 s="443">
        <f>U29+U170</f>
        <v>1206592</v>
      </c>
    </row>
    <row r="10" spans="1:23" ht="18.75" customHeight="1">
      <c r="A10" s="159" t="s">
        <v>313</v>
      </c>
      <c r="B10" s="159">
        <f>SUM(B6:B9)</f>
        <v>0</v>
      </c>
      <c r="C10" s="159">
        <f aca="true" t="shared" si="0" ref="C10:U10">SUM(C6:C9)</f>
        <v>0</v>
      </c>
      <c r="D10" s="159">
        <f t="shared" si="0"/>
        <v>0</v>
      </c>
      <c r="E10" s="159">
        <f t="shared" si="0"/>
        <v>0</v>
      </c>
      <c r="F10" s="159">
        <f t="shared" si="0"/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 t="shared" si="0"/>
        <v>0</v>
      </c>
      <c r="P10" s="159">
        <f t="shared" si="0"/>
        <v>0</v>
      </c>
      <c r="Q10" s="159">
        <f t="shared" si="0"/>
        <v>0</v>
      </c>
      <c r="R10" s="159">
        <f t="shared" si="0"/>
        <v>0</v>
      </c>
      <c r="S10" s="159">
        <f t="shared" si="0"/>
        <v>0</v>
      </c>
      <c r="T10" s="159">
        <f t="shared" si="0"/>
        <v>20803</v>
      </c>
      <c r="U10" s="159">
        <f t="shared" si="0"/>
        <v>20803</v>
      </c>
      <c r="V10" s="198" t="s">
        <v>192</v>
      </c>
      <c r="W10" s="443">
        <f>U46+U187</f>
        <v>2080715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T10+'เม.ย.'!T11</f>
        <v>204458</v>
      </c>
      <c r="U11" s="199">
        <f>T11</f>
        <v>204458</v>
      </c>
      <c r="V11" s="198" t="s">
        <v>194</v>
      </c>
      <c r="W11" s="443">
        <f>U53+U194</f>
        <v>2155038.6100000003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443">
        <f>U74+U215</f>
        <v>1452026.5300000003</v>
      </c>
    </row>
    <row r="13" spans="1:23" ht="18.75" customHeight="1">
      <c r="A13" s="159">
        <v>101</v>
      </c>
      <c r="B13" s="159">
        <v>97547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 aca="true" t="shared" si="1" ref="U13:U19">SUM(B13:T13)</f>
        <v>97547</v>
      </c>
      <c r="V13" s="198" t="s">
        <v>198</v>
      </c>
      <c r="W13" s="443">
        <f>U81+U222</f>
        <v>174277.76</v>
      </c>
    </row>
    <row r="14" spans="1:23" ht="18.75" customHeight="1">
      <c r="A14" s="159">
        <v>102</v>
      </c>
      <c r="B14" s="159">
        <v>131570</v>
      </c>
      <c r="C14" s="159">
        <v>30170</v>
      </c>
      <c r="D14" s="159">
        <v>0</v>
      </c>
      <c r="E14" s="159">
        <v>20582</v>
      </c>
      <c r="F14" s="159">
        <v>0</v>
      </c>
      <c r="G14" s="159">
        <v>0</v>
      </c>
      <c r="H14" s="159">
        <v>0</v>
      </c>
      <c r="I14" s="159">
        <v>32970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 t="shared" si="1"/>
        <v>215292</v>
      </c>
      <c r="V14" s="198" t="s">
        <v>200</v>
      </c>
      <c r="W14" s="443">
        <f>U94+U235</f>
        <v>4397833.6</v>
      </c>
    </row>
    <row r="15" spans="1:23" ht="18.75" customHeight="1">
      <c r="A15" s="159">
        <v>103</v>
      </c>
      <c r="B15" s="159">
        <v>18350</v>
      </c>
      <c r="C15" s="159">
        <v>0</v>
      </c>
      <c r="D15" s="159">
        <v>0</v>
      </c>
      <c r="E15" s="159">
        <v>0</v>
      </c>
      <c r="F15" s="159">
        <v>0</v>
      </c>
      <c r="G15" s="159">
        <v>0</v>
      </c>
      <c r="H15" s="159">
        <v>0</v>
      </c>
      <c r="I15" s="159">
        <v>3500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 t="shared" si="1"/>
        <v>21850</v>
      </c>
      <c r="V15" s="198" t="s">
        <v>202</v>
      </c>
      <c r="W15" s="443">
        <f>U101+U242</f>
        <v>156480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 t="shared" si="1"/>
        <v>0</v>
      </c>
      <c r="V16" s="198" t="s">
        <v>204</v>
      </c>
      <c r="W16" s="443">
        <f>U110+U251</f>
        <v>0</v>
      </c>
    </row>
    <row r="17" spans="1:23" ht="18.75" customHeight="1">
      <c r="A17" s="159">
        <v>106</v>
      </c>
      <c r="B17" s="159">
        <v>8880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 t="shared" si="1"/>
        <v>8880</v>
      </c>
      <c r="V17" s="198" t="s">
        <v>206</v>
      </c>
      <c r="W17" s="443">
        <f>U127+U267</f>
        <v>0</v>
      </c>
    </row>
    <row r="18" spans="1:23" ht="18.75" customHeight="1">
      <c r="A18" s="159" t="s">
        <v>313</v>
      </c>
      <c r="B18" s="159">
        <f>SUM(B13:B17)</f>
        <v>256347</v>
      </c>
      <c r="C18" s="159">
        <f>SUM(C13:C17)</f>
        <v>30170</v>
      </c>
      <c r="D18" s="159">
        <v>0</v>
      </c>
      <c r="E18" s="159">
        <f>SUM(E13:E17)</f>
        <v>20582</v>
      </c>
      <c r="F18" s="159">
        <v>0</v>
      </c>
      <c r="G18" s="159">
        <v>0</v>
      </c>
      <c r="H18" s="159">
        <v>0</v>
      </c>
      <c r="I18" s="159">
        <f>SUM(I13:I17)</f>
        <v>36470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 t="shared" si="1"/>
        <v>343569</v>
      </c>
      <c r="W18" s="443">
        <f>SUM(W6:W17)</f>
        <v>14449525.5</v>
      </c>
    </row>
    <row r="19" spans="1:21" ht="18.75" customHeight="1">
      <c r="A19" s="159" t="s">
        <v>314</v>
      </c>
      <c r="B19" s="451">
        <f>B18+'เม.ย.'!B19</f>
        <v>1657757</v>
      </c>
      <c r="C19" s="451">
        <f>C18+'เม.ย.'!C19</f>
        <v>277327</v>
      </c>
      <c r="D19" s="451">
        <f>D18+'เม.ย.'!D19</f>
        <v>0</v>
      </c>
      <c r="E19" s="451">
        <f>E18+'เม.ย.'!E19</f>
        <v>258022</v>
      </c>
      <c r="F19" s="451">
        <f>F18+'เม.ย.'!F19</f>
        <v>0</v>
      </c>
      <c r="G19" s="451">
        <f>G18+'เม.ย.'!G19</f>
        <v>0</v>
      </c>
      <c r="H19" s="451">
        <f>H18+'เม.ย.'!H19</f>
        <v>0</v>
      </c>
      <c r="I19" s="451">
        <f>I18+'เม.ย.'!I19</f>
        <v>316868</v>
      </c>
      <c r="J19" s="451">
        <f>J18+'เม.ย.'!J19</f>
        <v>0</v>
      </c>
      <c r="K19" s="451">
        <f>K18+'เม.ย.'!K19</f>
        <v>0</v>
      </c>
      <c r="L19" s="451">
        <f>L18+'เม.ย.'!L19</f>
        <v>0</v>
      </c>
      <c r="M19" s="451">
        <f>M18+'เม.ย.'!M19</f>
        <v>0</v>
      </c>
      <c r="N19" s="451">
        <f>N18+'เม.ย.'!N19</f>
        <v>0</v>
      </c>
      <c r="O19" s="451">
        <f>O18+'เม.ย.'!O19</f>
        <v>0</v>
      </c>
      <c r="P19" s="451">
        <f>P18+'เม.ย.'!P19</f>
        <v>0</v>
      </c>
      <c r="Q19" s="451">
        <f>Q18+'เม.ย.'!Q19</f>
        <v>0</v>
      </c>
      <c r="R19" s="451">
        <f>R18+'เม.ย.'!R19</f>
        <v>0</v>
      </c>
      <c r="S19" s="451">
        <f>S18+'เม.ย.'!S19</f>
        <v>0</v>
      </c>
      <c r="T19" s="451">
        <f>T18+'เม.ย.'!T19</f>
        <v>0</v>
      </c>
      <c r="U19" s="452">
        <f t="shared" si="1"/>
        <v>2509974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10970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SUM(B21:T21)</f>
        <v>10970</v>
      </c>
    </row>
    <row r="22" spans="1:21" ht="18.75" customHeight="1">
      <c r="A22" s="159">
        <v>122</v>
      </c>
      <c r="B22" s="159">
        <v>0</v>
      </c>
      <c r="C22" s="159">
        <v>1315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SUM(B22:T22)</f>
        <v>1315</v>
      </c>
    </row>
    <row r="23" spans="1:21" ht="18.75" customHeight="1">
      <c r="A23" s="159" t="s">
        <v>313</v>
      </c>
      <c r="B23" s="159">
        <f>SUM(B21:B22)</f>
        <v>0</v>
      </c>
      <c r="C23" s="159">
        <f>SUM(C21:C22)</f>
        <v>12285</v>
      </c>
      <c r="D23" s="159">
        <f aca="true" t="shared" si="2" ref="D23:T23">SUM(D21:D22)</f>
        <v>0</v>
      </c>
      <c r="E23" s="159">
        <f t="shared" si="2"/>
        <v>0</v>
      </c>
      <c r="F23" s="159">
        <f t="shared" si="2"/>
        <v>0</v>
      </c>
      <c r="G23" s="159">
        <f t="shared" si="2"/>
        <v>0</v>
      </c>
      <c r="H23" s="159">
        <f t="shared" si="2"/>
        <v>0</v>
      </c>
      <c r="I23" s="159">
        <f t="shared" si="2"/>
        <v>0</v>
      </c>
      <c r="J23" s="159">
        <f t="shared" si="2"/>
        <v>0</v>
      </c>
      <c r="K23" s="159">
        <f t="shared" si="2"/>
        <v>0</v>
      </c>
      <c r="L23" s="159">
        <f t="shared" si="2"/>
        <v>0</v>
      </c>
      <c r="M23" s="159">
        <f t="shared" si="2"/>
        <v>0</v>
      </c>
      <c r="N23" s="159">
        <f t="shared" si="2"/>
        <v>0</v>
      </c>
      <c r="O23" s="159">
        <f t="shared" si="2"/>
        <v>0</v>
      </c>
      <c r="P23" s="159">
        <f t="shared" si="2"/>
        <v>0</v>
      </c>
      <c r="Q23" s="159">
        <f t="shared" si="2"/>
        <v>0</v>
      </c>
      <c r="R23" s="159">
        <f t="shared" si="2"/>
        <v>0</v>
      </c>
      <c r="S23" s="159">
        <f t="shared" si="2"/>
        <v>0</v>
      </c>
      <c r="T23" s="159">
        <f t="shared" si="2"/>
        <v>0</v>
      </c>
      <c r="U23" s="159">
        <f>SUM(B23:T23)</f>
        <v>12285</v>
      </c>
    </row>
    <row r="24" spans="1:21" ht="18.75" customHeight="1">
      <c r="A24" s="159" t="s">
        <v>314</v>
      </c>
      <c r="B24" s="451">
        <f>B23+'เม.ย.'!B24</f>
        <v>0</v>
      </c>
      <c r="C24" s="451">
        <f>C23+'เม.ย.'!C24</f>
        <v>98130</v>
      </c>
      <c r="D24" s="451">
        <f>D23+'เม.ย.'!D24</f>
        <v>0</v>
      </c>
      <c r="E24" s="451">
        <f>E23+'เม.ย.'!E24</f>
        <v>0</v>
      </c>
      <c r="F24" s="451">
        <f>F23+'เม.ย.'!F24</f>
        <v>0</v>
      </c>
      <c r="G24" s="451">
        <f>G23+'เม.ย.'!G24</f>
        <v>0</v>
      </c>
      <c r="H24" s="451">
        <f>H23+'เม.ย.'!H24</f>
        <v>0</v>
      </c>
      <c r="I24" s="451">
        <f>I23+'เม.ย.'!I24</f>
        <v>0</v>
      </c>
      <c r="J24" s="451">
        <f>J23+'เม.ย.'!J24</f>
        <v>0</v>
      </c>
      <c r="K24" s="451">
        <f>K23+'เม.ย.'!K24</f>
        <v>0</v>
      </c>
      <c r="L24" s="451">
        <f>L23+'เม.ย.'!L24</f>
        <v>0</v>
      </c>
      <c r="M24" s="451">
        <f>M23+'เม.ย.'!M24</f>
        <v>0</v>
      </c>
      <c r="N24" s="451">
        <f>N23+'เม.ย.'!N24</f>
        <v>0</v>
      </c>
      <c r="O24" s="451">
        <f>O23+'เม.ย.'!O24</f>
        <v>0</v>
      </c>
      <c r="P24" s="451">
        <f>P23+'เม.ย.'!P24</f>
        <v>0</v>
      </c>
      <c r="Q24" s="451">
        <f>Q23+'เม.ย.'!Q24</f>
        <v>0</v>
      </c>
      <c r="R24" s="451">
        <f>R23+'เม.ย.'!R24</f>
        <v>0</v>
      </c>
      <c r="S24" s="451">
        <f>S23+'เม.ย.'!S24</f>
        <v>0</v>
      </c>
      <c r="T24" s="451">
        <f>T23+'เม.ย.'!T24</f>
        <v>0</v>
      </c>
      <c r="U24" s="199">
        <f>SUM(B24:T24)</f>
        <v>98130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44350</v>
      </c>
      <c r="C26" s="159">
        <v>6270</v>
      </c>
      <c r="D26" s="159">
        <v>0</v>
      </c>
      <c r="E26" s="159">
        <v>9140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71370</v>
      </c>
    </row>
    <row r="27" spans="1:21" ht="18.75" customHeight="1">
      <c r="A27" s="159">
        <v>132</v>
      </c>
      <c r="B27" s="159">
        <v>20169</v>
      </c>
      <c r="C27" s="159">
        <v>2730</v>
      </c>
      <c r="D27" s="159">
        <v>0</v>
      </c>
      <c r="E27" s="159">
        <v>15290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44579</v>
      </c>
    </row>
    <row r="28" spans="1:21" ht="18.75" customHeight="1">
      <c r="A28" s="159" t="s">
        <v>313</v>
      </c>
      <c r="B28" s="159">
        <f>SUM(B26:B27)</f>
        <v>64519</v>
      </c>
      <c r="C28" s="159">
        <f>SUM(C26:C27)</f>
        <v>9000</v>
      </c>
      <c r="D28" s="159">
        <v>0</v>
      </c>
      <c r="E28" s="159">
        <f>SUM(E26:E27)</f>
        <v>24430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115949</v>
      </c>
    </row>
    <row r="29" spans="1:21" ht="18.75" customHeight="1">
      <c r="A29" s="159" t="s">
        <v>314</v>
      </c>
      <c r="B29" s="451">
        <f>B28+'เม.ย.'!B29</f>
        <v>579152</v>
      </c>
      <c r="C29" s="451">
        <f>C28+'เม.ย.'!C29</f>
        <v>72000</v>
      </c>
      <c r="D29" s="451">
        <f>D28+'เม.ย.'!D29</f>
        <v>0</v>
      </c>
      <c r="E29" s="451">
        <f>E28+'เม.ย.'!E29</f>
        <v>411440</v>
      </c>
      <c r="F29" s="451">
        <f>F28+'เม.ย.'!F29</f>
        <v>0</v>
      </c>
      <c r="G29" s="451">
        <f>G28+'เม.ย.'!G29</f>
        <v>0</v>
      </c>
      <c r="H29" s="451">
        <f>H28+'เม.ย.'!H29</f>
        <v>0</v>
      </c>
      <c r="I29" s="451">
        <f>I28+'เม.ย.'!I29</f>
        <v>72000</v>
      </c>
      <c r="J29" s="451">
        <f>J28+'เม.ย.'!J29</f>
        <v>0</v>
      </c>
      <c r="K29" s="451">
        <f>K28+'เม.ย.'!K29</f>
        <v>0</v>
      </c>
      <c r="L29" s="451">
        <f>L28+'เม.ย.'!L29</f>
        <v>0</v>
      </c>
      <c r="M29" s="451">
        <f>M28+'เม.ย.'!M29</f>
        <v>0</v>
      </c>
      <c r="N29" s="451">
        <f>N28+'เม.ย.'!N29</f>
        <v>0</v>
      </c>
      <c r="O29" s="451">
        <f>O28+'เม.ย.'!O29</f>
        <v>0</v>
      </c>
      <c r="P29" s="451">
        <f>P28+'เม.ย.'!P29</f>
        <v>0</v>
      </c>
      <c r="Q29" s="451">
        <f>Q28+'เม.ย.'!Q29</f>
        <v>72000</v>
      </c>
      <c r="R29" s="451">
        <f>R28+'เม.ย.'!R29</f>
        <v>0</v>
      </c>
      <c r="S29" s="451">
        <f>S28+'เม.ย.'!S29</f>
        <v>0</v>
      </c>
      <c r="T29" s="451">
        <f>T28+'เม.ย.'!T29</f>
        <v>0</v>
      </c>
      <c r="U29" s="199">
        <f>SUM(B29:T29)</f>
        <v>1206592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พฤษภาคม  2557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447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3" ref="U35:U45">SUM(B35:T35)</f>
        <v>229200</v>
      </c>
    </row>
    <row r="36" spans="1:21" ht="19.5" customHeight="1">
      <c r="A36" s="165">
        <v>203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67550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3"/>
        <v>67550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3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3"/>
        <v>0</v>
      </c>
    </row>
    <row r="39" spans="1:21" ht="19.5" customHeight="1">
      <c r="A39" s="166">
        <v>206</v>
      </c>
      <c r="B39" s="159">
        <v>11800</v>
      </c>
      <c r="C39" s="159">
        <v>1950</v>
      </c>
      <c r="D39" s="159">
        <v>0</v>
      </c>
      <c r="E39" s="159">
        <v>2000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3"/>
        <v>15750</v>
      </c>
    </row>
    <row r="40" spans="1:21" ht="19.5" customHeight="1">
      <c r="A40" s="166">
        <v>207</v>
      </c>
      <c r="B40" s="167">
        <v>1620</v>
      </c>
      <c r="C40" s="159">
        <v>4290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3"/>
        <v>5910</v>
      </c>
    </row>
    <row r="41" spans="1:21" ht="19.5" customHeight="1">
      <c r="A41" s="166">
        <v>208</v>
      </c>
      <c r="B41" s="167">
        <v>0</v>
      </c>
      <c r="C41" s="159">
        <v>800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3"/>
        <v>800</v>
      </c>
    </row>
    <row r="42" spans="1:21" ht="19.5" customHeight="1">
      <c r="A42" s="166">
        <v>209</v>
      </c>
      <c r="B42" s="159">
        <v>0</v>
      </c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3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3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3"/>
        <v>0</v>
      </c>
    </row>
    <row r="45" spans="1:21" ht="19.5" customHeight="1">
      <c r="A45" s="166" t="s">
        <v>313</v>
      </c>
      <c r="B45" s="159">
        <f aca="true" t="shared" si="4" ref="B45:T45">SUM(B35:B44)</f>
        <v>242620</v>
      </c>
      <c r="C45" s="159">
        <f t="shared" si="4"/>
        <v>7040</v>
      </c>
      <c r="D45" s="159">
        <f t="shared" si="4"/>
        <v>0</v>
      </c>
      <c r="E45" s="159">
        <f t="shared" si="4"/>
        <v>2000</v>
      </c>
      <c r="F45" s="159">
        <f t="shared" si="4"/>
        <v>0</v>
      </c>
      <c r="G45" s="159">
        <f t="shared" si="4"/>
        <v>0</v>
      </c>
      <c r="H45" s="159">
        <f t="shared" si="4"/>
        <v>0</v>
      </c>
      <c r="I45" s="159">
        <f t="shared" si="4"/>
        <v>67550</v>
      </c>
      <c r="J45" s="159">
        <f t="shared" si="4"/>
        <v>0</v>
      </c>
      <c r="K45" s="159">
        <f t="shared" si="4"/>
        <v>0</v>
      </c>
      <c r="L45" s="159">
        <f t="shared" si="4"/>
        <v>0</v>
      </c>
      <c r="M45" s="159">
        <f t="shared" si="4"/>
        <v>0</v>
      </c>
      <c r="N45" s="159">
        <f t="shared" si="4"/>
        <v>0</v>
      </c>
      <c r="O45" s="159">
        <f t="shared" si="4"/>
        <v>0</v>
      </c>
      <c r="P45" s="159">
        <f t="shared" si="4"/>
        <v>0</v>
      </c>
      <c r="Q45" s="159">
        <f t="shared" si="4"/>
        <v>0</v>
      </c>
      <c r="R45" s="159">
        <f t="shared" si="4"/>
        <v>0</v>
      </c>
      <c r="S45" s="159">
        <f t="shared" si="4"/>
        <v>0</v>
      </c>
      <c r="T45" s="159">
        <f t="shared" si="4"/>
        <v>0</v>
      </c>
      <c r="U45" s="159">
        <f t="shared" si="3"/>
        <v>319210</v>
      </c>
    </row>
    <row r="46" spans="1:21" ht="19.5" customHeight="1">
      <c r="A46" s="166" t="s">
        <v>315</v>
      </c>
      <c r="B46" s="451">
        <f>B45+'เม.ย.'!B46</f>
        <v>1963035</v>
      </c>
      <c r="C46" s="451">
        <f>C45+'เม.ย.'!C46</f>
        <v>21180</v>
      </c>
      <c r="D46" s="451">
        <f>D45+'เม.ย.'!D46</f>
        <v>0</v>
      </c>
      <c r="E46" s="451">
        <f>E45+'เม.ย.'!E46</f>
        <v>16850</v>
      </c>
      <c r="F46" s="451">
        <f>F45+'เม.ย.'!F46</f>
        <v>0</v>
      </c>
      <c r="G46" s="451">
        <f>G45+'เม.ย.'!G46</f>
        <v>0</v>
      </c>
      <c r="H46" s="451">
        <f>H45+'เม.ย.'!H46</f>
        <v>0</v>
      </c>
      <c r="I46" s="451">
        <f>I45+'เม.ย.'!I46</f>
        <v>79650</v>
      </c>
      <c r="J46" s="451">
        <f>J45+'เม.ย.'!J46</f>
        <v>0</v>
      </c>
      <c r="K46" s="451">
        <f>K45+'เม.ย.'!K46</f>
        <v>0</v>
      </c>
      <c r="L46" s="451">
        <f>L45+'เม.ย.'!L46</f>
        <v>0</v>
      </c>
      <c r="M46" s="451">
        <f>M45+'เม.ย.'!M46</f>
        <v>0</v>
      </c>
      <c r="N46" s="451">
        <f>N45+'เม.ย.'!N46</f>
        <v>0</v>
      </c>
      <c r="O46" s="451">
        <f>O45+'เม.ย.'!O46</f>
        <v>0</v>
      </c>
      <c r="P46" s="451">
        <f>P45+'เม.ย.'!P46</f>
        <v>0</v>
      </c>
      <c r="Q46" s="451">
        <f>Q45+'เม.ย.'!Q46</f>
        <v>0</v>
      </c>
      <c r="R46" s="451">
        <f>R45+'เม.ย.'!R46</f>
        <v>0</v>
      </c>
      <c r="S46" s="451">
        <f>S45+'เม.ย.'!S46</f>
        <v>0</v>
      </c>
      <c r="T46" s="451">
        <f>T45+'เม.ย.'!T46</f>
        <v>0</v>
      </c>
      <c r="U46" s="199">
        <f>SUM(B46:T46)</f>
        <v>2080715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9782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59">
        <v>0</v>
      </c>
      <c r="T48" s="170">
        <v>0</v>
      </c>
      <c r="U48" s="186">
        <f aca="true" t="shared" si="5" ref="U48:U53">SUM(B48:T48)</f>
        <v>9782</v>
      </c>
    </row>
    <row r="49" spans="1:21" ht="19.5" customHeight="1">
      <c r="A49" s="166">
        <v>252</v>
      </c>
      <c r="B49" s="172">
        <v>2600</v>
      </c>
      <c r="C49" s="173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59">
        <v>0</v>
      </c>
      <c r="T49" s="170">
        <v>0</v>
      </c>
      <c r="U49" s="186">
        <f t="shared" si="5"/>
        <v>2600</v>
      </c>
    </row>
    <row r="50" spans="1:21" ht="19.5" customHeight="1">
      <c r="A50" s="166">
        <v>253</v>
      </c>
      <c r="B50" s="170">
        <v>1545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59">
        <v>0</v>
      </c>
      <c r="T50" s="170">
        <v>0</v>
      </c>
      <c r="U50" s="186">
        <f t="shared" si="5"/>
        <v>1545</v>
      </c>
    </row>
    <row r="51" spans="1:21" ht="19.5" customHeight="1">
      <c r="A51" s="166">
        <v>254</v>
      </c>
      <c r="B51" s="172">
        <v>204500</v>
      </c>
      <c r="C51" s="170">
        <v>0</v>
      </c>
      <c r="D51" s="170">
        <v>20900</v>
      </c>
      <c r="E51" s="171">
        <v>19250</v>
      </c>
      <c r="F51" s="447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695</v>
      </c>
      <c r="M51" s="170">
        <v>0</v>
      </c>
      <c r="N51" s="170">
        <v>34100</v>
      </c>
      <c r="O51" s="170">
        <v>0</v>
      </c>
      <c r="P51" s="170">
        <v>0</v>
      </c>
      <c r="Q51" s="170">
        <v>0</v>
      </c>
      <c r="R51" s="170">
        <v>0</v>
      </c>
      <c r="S51" s="159">
        <v>0</v>
      </c>
      <c r="T51" s="170">
        <v>0</v>
      </c>
      <c r="U51" s="186">
        <f t="shared" si="5"/>
        <v>279445</v>
      </c>
    </row>
    <row r="52" spans="1:21" ht="19.5" customHeight="1">
      <c r="A52" s="166" t="s">
        <v>313</v>
      </c>
      <c r="B52" s="438">
        <f>SUM(B48:B51)</f>
        <v>218427</v>
      </c>
      <c r="C52" s="438">
        <f aca="true" t="shared" si="6" ref="C52:T52">SUM(C48:C51)</f>
        <v>0</v>
      </c>
      <c r="D52" s="439">
        <f>SUM(D48:D51)</f>
        <v>20900</v>
      </c>
      <c r="E52" s="449">
        <f t="shared" si="6"/>
        <v>19250</v>
      </c>
      <c r="F52" s="448">
        <f t="shared" si="6"/>
        <v>0</v>
      </c>
      <c r="G52" s="438">
        <f t="shared" si="6"/>
        <v>0</v>
      </c>
      <c r="H52" s="439">
        <f t="shared" si="6"/>
        <v>0</v>
      </c>
      <c r="I52" s="438">
        <f t="shared" si="6"/>
        <v>0</v>
      </c>
      <c r="J52" s="438">
        <f t="shared" si="6"/>
        <v>0</v>
      </c>
      <c r="K52" s="438">
        <f t="shared" si="6"/>
        <v>0</v>
      </c>
      <c r="L52" s="439">
        <f t="shared" si="6"/>
        <v>695</v>
      </c>
      <c r="M52" s="449">
        <f t="shared" si="6"/>
        <v>0</v>
      </c>
      <c r="N52" s="439">
        <f t="shared" si="6"/>
        <v>34100</v>
      </c>
      <c r="O52" s="438">
        <f t="shared" si="6"/>
        <v>0</v>
      </c>
      <c r="P52" s="438">
        <f t="shared" si="6"/>
        <v>0</v>
      </c>
      <c r="Q52" s="438">
        <f t="shared" si="6"/>
        <v>0</v>
      </c>
      <c r="R52" s="438">
        <f t="shared" si="6"/>
        <v>0</v>
      </c>
      <c r="S52" s="438">
        <f t="shared" si="6"/>
        <v>0</v>
      </c>
      <c r="T52" s="438">
        <f t="shared" si="6"/>
        <v>0</v>
      </c>
      <c r="U52" s="186">
        <f t="shared" si="5"/>
        <v>293372</v>
      </c>
    </row>
    <row r="53" spans="1:21" ht="19.5" customHeight="1">
      <c r="A53" s="166" t="s">
        <v>314</v>
      </c>
      <c r="B53" s="451">
        <f>B52+'เม.ย.'!B53</f>
        <v>516889.81</v>
      </c>
      <c r="C53" s="451">
        <f>C52+'เม.ย.'!C53</f>
        <v>0</v>
      </c>
      <c r="D53" s="451">
        <f>D52+'เม.ย.'!D53</f>
        <v>47424</v>
      </c>
      <c r="E53" s="451">
        <f>E52+'เม.ย.'!E53</f>
        <v>40088</v>
      </c>
      <c r="F53" s="451">
        <f>F52+'เม.ย.'!F53</f>
        <v>67000</v>
      </c>
      <c r="G53" s="451">
        <f>G52+'เม.ย.'!G53</f>
        <v>0</v>
      </c>
      <c r="H53" s="451">
        <f>H52+'เม.ย.'!H53</f>
        <v>3300</v>
      </c>
      <c r="I53" s="451">
        <f>I52+'เม.ย.'!I53</f>
        <v>0</v>
      </c>
      <c r="J53" s="451">
        <f>J52+'เม.ย.'!J53</f>
        <v>0</v>
      </c>
      <c r="K53" s="451">
        <f>K52+'เม.ย.'!K53</f>
        <v>0</v>
      </c>
      <c r="L53" s="451">
        <f>L52+'เม.ย.'!L53</f>
        <v>3891</v>
      </c>
      <c r="M53" s="451">
        <f>M52+'เม.ย.'!M53</f>
        <v>13200</v>
      </c>
      <c r="N53" s="451">
        <f>N52+'เม.ย.'!N53</f>
        <v>160800</v>
      </c>
      <c r="O53" s="451">
        <f>O52+'เม.ย.'!O53</f>
        <v>0</v>
      </c>
      <c r="P53" s="451">
        <f>P52+'เม.ย.'!P53</f>
        <v>0</v>
      </c>
      <c r="Q53" s="451">
        <f>Q52+'เม.ย.'!Q53</f>
        <v>0</v>
      </c>
      <c r="R53" s="451">
        <f>R52+'เม.ย.'!R53</f>
        <v>0</v>
      </c>
      <c r="S53" s="451">
        <f>S52+'เม.ย.'!S53</f>
        <v>0</v>
      </c>
      <c r="T53" s="451">
        <f>T52+'เม.ย.'!T53</f>
        <v>0</v>
      </c>
      <c r="U53" s="436">
        <f t="shared" si="5"/>
        <v>852592.81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พฤษภาคม  2557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0</v>
      </c>
      <c r="C63" s="180">
        <v>6600</v>
      </c>
      <c r="D63" s="159">
        <v>0</v>
      </c>
      <c r="E63" s="183">
        <v>0</v>
      </c>
      <c r="F63" s="159">
        <v>0</v>
      </c>
      <c r="G63" s="159">
        <v>0</v>
      </c>
      <c r="H63" s="159">
        <v>0</v>
      </c>
      <c r="I63" s="170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6">
        <f aca="true" t="shared" si="7" ref="U63:U73">SUM(B63:T63)</f>
        <v>6600</v>
      </c>
    </row>
    <row r="64" spans="1:21" ht="19.5" customHeight="1">
      <c r="A64" s="165">
        <v>272</v>
      </c>
      <c r="B64" s="167">
        <v>1825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6">
        <f t="shared" si="7"/>
        <v>1825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6">
        <f t="shared" si="7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6">
        <f t="shared" si="7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6">
        <f t="shared" si="7"/>
        <v>0</v>
      </c>
    </row>
    <row r="68" spans="1:21" ht="19.5" customHeight="1">
      <c r="A68" s="166">
        <v>276</v>
      </c>
      <c r="B68" s="167">
        <v>11899.2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6">
        <f t="shared" si="7"/>
        <v>11899.2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6">
        <f t="shared" si="7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6">
        <f t="shared" si="7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6">
        <f t="shared" si="7"/>
        <v>0</v>
      </c>
    </row>
    <row r="72" spans="1:21" ht="19.5" customHeight="1">
      <c r="A72" s="166">
        <v>282</v>
      </c>
      <c r="B72" s="167">
        <v>0</v>
      </c>
      <c r="C72" s="170">
        <v>0</v>
      </c>
      <c r="D72" s="159">
        <v>0</v>
      </c>
      <c r="E72" s="170">
        <v>0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6">
        <f t="shared" si="7"/>
        <v>0</v>
      </c>
    </row>
    <row r="73" spans="1:21" ht="19.5" customHeight="1">
      <c r="A73" s="166" t="s">
        <v>313</v>
      </c>
      <c r="B73" s="167">
        <f>SUM(B63:B72)</f>
        <v>13724.2</v>
      </c>
      <c r="C73" s="182">
        <f aca="true" t="shared" si="8" ref="C73:T73">SUM(C63:C72)</f>
        <v>6600</v>
      </c>
      <c r="D73" s="167">
        <f t="shared" si="8"/>
        <v>0</v>
      </c>
      <c r="E73" s="171">
        <f t="shared" si="8"/>
        <v>0</v>
      </c>
      <c r="F73" s="167">
        <f t="shared" si="8"/>
        <v>0</v>
      </c>
      <c r="G73" s="167">
        <f t="shared" si="8"/>
        <v>0</v>
      </c>
      <c r="H73" s="167">
        <f t="shared" si="8"/>
        <v>0</v>
      </c>
      <c r="I73" s="170">
        <f t="shared" si="8"/>
        <v>0</v>
      </c>
      <c r="J73" s="167">
        <f t="shared" si="8"/>
        <v>0</v>
      </c>
      <c r="K73" s="167">
        <f t="shared" si="8"/>
        <v>0</v>
      </c>
      <c r="L73" s="167">
        <f t="shared" si="8"/>
        <v>0</v>
      </c>
      <c r="M73" s="167">
        <f t="shared" si="8"/>
        <v>0</v>
      </c>
      <c r="N73" s="167">
        <f t="shared" si="8"/>
        <v>0</v>
      </c>
      <c r="O73" s="167">
        <f t="shared" si="8"/>
        <v>0</v>
      </c>
      <c r="P73" s="167">
        <f t="shared" si="8"/>
        <v>0</v>
      </c>
      <c r="Q73" s="167">
        <f t="shared" si="8"/>
        <v>0</v>
      </c>
      <c r="R73" s="167">
        <f t="shared" si="8"/>
        <v>0</v>
      </c>
      <c r="S73" s="167">
        <f t="shared" si="8"/>
        <v>0</v>
      </c>
      <c r="T73" s="167">
        <f t="shared" si="8"/>
        <v>0</v>
      </c>
      <c r="U73" s="186">
        <f t="shared" si="7"/>
        <v>20324.2</v>
      </c>
    </row>
    <row r="74" spans="1:21" ht="19.5" customHeight="1">
      <c r="A74" s="166" t="s">
        <v>315</v>
      </c>
      <c r="B74" s="451">
        <f>B73+'เม.ย.'!B74</f>
        <v>122858.09999999999</v>
      </c>
      <c r="C74" s="451">
        <f>C73+'เม.ย.'!C74</f>
        <v>40272.6</v>
      </c>
      <c r="D74" s="451">
        <f>D73+'เม.ย.'!D74</f>
        <v>0</v>
      </c>
      <c r="E74" s="451">
        <f>E73+'เม.ย.'!E74</f>
        <v>38048</v>
      </c>
      <c r="F74" s="451">
        <f>F73+'เม.ย.'!F74</f>
        <v>0</v>
      </c>
      <c r="G74" s="451">
        <f>G73+'เม.ย.'!G74</f>
        <v>0</v>
      </c>
      <c r="H74" s="451">
        <f>H73+'เม.ย.'!H74</f>
        <v>0</v>
      </c>
      <c r="I74" s="451">
        <f>I73+'เม.ย.'!I74</f>
        <v>13088</v>
      </c>
      <c r="J74" s="451">
        <f>J73+'เม.ย.'!J74</f>
        <v>0</v>
      </c>
      <c r="K74" s="451">
        <f>K73+'เม.ย.'!K74</f>
        <v>0</v>
      </c>
      <c r="L74" s="451">
        <f>L73+'เม.ย.'!L74</f>
        <v>0</v>
      </c>
      <c r="M74" s="451">
        <f>M73+'เม.ย.'!M74</f>
        <v>0</v>
      </c>
      <c r="N74" s="451">
        <f>N73+'เม.ย.'!N74</f>
        <v>0</v>
      </c>
      <c r="O74" s="451">
        <f>O73+'เม.ย.'!O74</f>
        <v>0</v>
      </c>
      <c r="P74" s="451">
        <f>P73+'เม.ย.'!P74</f>
        <v>0</v>
      </c>
      <c r="Q74" s="451">
        <f>Q73+'เม.ย.'!Q74</f>
        <v>0</v>
      </c>
      <c r="R74" s="451">
        <f>R73+'เม.ย.'!R74</f>
        <v>0</v>
      </c>
      <c r="S74" s="451">
        <f>S73+'เม.ย.'!S74</f>
        <v>0</v>
      </c>
      <c r="T74" s="451">
        <f>T73+'เม.ย.'!T74</f>
        <v>0</v>
      </c>
      <c r="U74" s="436">
        <f>SUM(B74:T74)</f>
        <v>214266.69999999998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75436.39</v>
      </c>
      <c r="C76" s="167">
        <v>0</v>
      </c>
      <c r="D76" s="159">
        <v>0</v>
      </c>
      <c r="E76" s="159">
        <v>886.47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86">
        <f aca="true" t="shared" si="9" ref="U76:U81">SUM(B76:T76)</f>
        <v>76322.86</v>
      </c>
    </row>
    <row r="77" spans="1:21" ht="19.5" customHeight="1">
      <c r="A77" s="166">
        <v>303</v>
      </c>
      <c r="B77" s="159">
        <v>1470.72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86">
        <f t="shared" si="9"/>
        <v>1470.72</v>
      </c>
    </row>
    <row r="78" spans="1:21" ht="19.5" customHeight="1">
      <c r="A78" s="166">
        <v>304</v>
      </c>
      <c r="B78" s="159">
        <v>726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86">
        <f t="shared" si="9"/>
        <v>726</v>
      </c>
    </row>
    <row r="79" spans="1:21" ht="19.5" customHeight="1">
      <c r="A79" s="166">
        <v>305</v>
      </c>
      <c r="B79" s="186">
        <v>7062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9"/>
        <v>7062</v>
      </c>
    </row>
    <row r="80" spans="1:21" ht="19.5" customHeight="1">
      <c r="A80" s="166" t="s">
        <v>313</v>
      </c>
      <c r="B80" s="187">
        <f>SUM(B76:B79)</f>
        <v>84695.11</v>
      </c>
      <c r="C80" s="187">
        <f aca="true" t="shared" si="10" ref="C80:T80">SUM(C76:C79)</f>
        <v>0</v>
      </c>
      <c r="D80" s="187">
        <f t="shared" si="10"/>
        <v>0</v>
      </c>
      <c r="E80" s="187">
        <f t="shared" si="10"/>
        <v>886.47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7">
        <f t="shared" si="10"/>
        <v>0</v>
      </c>
      <c r="N80" s="187">
        <f t="shared" si="10"/>
        <v>0</v>
      </c>
      <c r="O80" s="187">
        <f t="shared" si="10"/>
        <v>0</v>
      </c>
      <c r="P80" s="187">
        <f t="shared" si="10"/>
        <v>0</v>
      </c>
      <c r="Q80" s="187">
        <f t="shared" si="10"/>
        <v>0</v>
      </c>
      <c r="R80" s="187">
        <f t="shared" si="10"/>
        <v>0</v>
      </c>
      <c r="S80" s="440">
        <f t="shared" si="10"/>
        <v>0</v>
      </c>
      <c r="T80" s="187">
        <f t="shared" si="10"/>
        <v>0</v>
      </c>
      <c r="U80" s="186">
        <f t="shared" si="9"/>
        <v>85581.58</v>
      </c>
    </row>
    <row r="81" spans="1:21" ht="19.5" customHeight="1">
      <c r="A81" s="166" t="s">
        <v>314</v>
      </c>
      <c r="B81" s="451">
        <f>B80+'เม.ย.'!B81</f>
        <v>164992.32</v>
      </c>
      <c r="C81" s="451">
        <f>C80+'เม.ย.'!C81</f>
        <v>0</v>
      </c>
      <c r="D81" s="451">
        <f>D80+'เม.ย.'!D81</f>
        <v>0</v>
      </c>
      <c r="E81" s="451">
        <f>E80+'เม.ย.'!E81</f>
        <v>9285.439999999999</v>
      </c>
      <c r="F81" s="451">
        <f>F80+'เม.ย.'!F81</f>
        <v>0</v>
      </c>
      <c r="G81" s="451">
        <f>G80+'เม.ย.'!G81</f>
        <v>0</v>
      </c>
      <c r="H81" s="451">
        <f>H80+'เม.ย.'!H81</f>
        <v>0</v>
      </c>
      <c r="I81" s="451">
        <f>I80+'เม.ย.'!I81</f>
        <v>0</v>
      </c>
      <c r="J81" s="451">
        <f>J80+'เม.ย.'!J81</f>
        <v>0</v>
      </c>
      <c r="K81" s="451">
        <f>K80+'เม.ย.'!K81</f>
        <v>0</v>
      </c>
      <c r="L81" s="451">
        <f>L80+'เม.ย.'!L81</f>
        <v>0</v>
      </c>
      <c r="M81" s="451">
        <f>M80+'เม.ย.'!M81</f>
        <v>0</v>
      </c>
      <c r="N81" s="451">
        <f>N80+'เม.ย.'!N81</f>
        <v>0</v>
      </c>
      <c r="O81" s="451">
        <f>O80+'เม.ย.'!O81</f>
        <v>0</v>
      </c>
      <c r="P81" s="451">
        <f>P80+'เม.ย.'!P81</f>
        <v>0</v>
      </c>
      <c r="Q81" s="451">
        <f>Q80+'เม.ย.'!Q81</f>
        <v>0</v>
      </c>
      <c r="R81" s="451">
        <f>R80+'เม.ย.'!R81</f>
        <v>0</v>
      </c>
      <c r="S81" s="451">
        <f>S80+'เม.ย.'!S81</f>
        <v>0</v>
      </c>
      <c r="T81" s="451">
        <f>T80+'เม.ย.'!T81</f>
        <v>0</v>
      </c>
      <c r="U81" s="436">
        <f t="shared" si="9"/>
        <v>174277.76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พฤษภาคม  2557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30000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6">
        <f>SUM(B91:T91)</f>
        <v>30000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6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f>SUM(L91:L92)</f>
        <v>30000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6">
        <f>SUM(B93:T93)</f>
        <v>30000</v>
      </c>
    </row>
    <row r="94" spans="1:21" ht="19.5" customHeight="1">
      <c r="A94" s="166" t="s">
        <v>314</v>
      </c>
      <c r="B94" s="451">
        <f>B93+'เม.ย.'!B94</f>
        <v>0</v>
      </c>
      <c r="C94" s="451">
        <f>C93+'เม.ย.'!C94</f>
        <v>0</v>
      </c>
      <c r="D94" s="451">
        <f>D93+'เม.ย.'!D94</f>
        <v>0</v>
      </c>
      <c r="E94" s="451">
        <f>E93+'เม.ย.'!E94</f>
        <v>0</v>
      </c>
      <c r="F94" s="451">
        <f>F93+'เม.ย.'!F94</f>
        <v>0</v>
      </c>
      <c r="G94" s="451">
        <f>G93+'เม.ย.'!G94</f>
        <v>0</v>
      </c>
      <c r="H94" s="451">
        <f>H93+'เม.ย.'!H94</f>
        <v>0</v>
      </c>
      <c r="I94" s="451">
        <f>I93+'เม.ย.'!I94</f>
        <v>0</v>
      </c>
      <c r="J94" s="451">
        <f>J93+'เม.ย.'!J94</f>
        <v>0</v>
      </c>
      <c r="K94" s="451">
        <f>K93+'เม.ย.'!K94</f>
        <v>0</v>
      </c>
      <c r="L94" s="451">
        <f>L93+'เม.ย.'!L94</f>
        <v>30000</v>
      </c>
      <c r="M94" s="451">
        <f>M93+'เม.ย.'!M94</f>
        <v>0</v>
      </c>
      <c r="N94" s="451">
        <f>N93+'เม.ย.'!N94</f>
        <v>0</v>
      </c>
      <c r="O94" s="451">
        <f>O93+'เม.ย.'!O94</f>
        <v>0</v>
      </c>
      <c r="P94" s="451">
        <f>P93+'เม.ย.'!P94</f>
        <v>0</v>
      </c>
      <c r="Q94" s="451">
        <f>Q93+'เม.ย.'!Q94</f>
        <v>0</v>
      </c>
      <c r="R94" s="451">
        <f>R93+'เม.ย.'!R94</f>
        <v>0</v>
      </c>
      <c r="S94" s="451">
        <f>S93+'เม.ย.'!S94</f>
        <v>0</v>
      </c>
      <c r="T94" s="451">
        <f>T93+'เม.ย.'!T94</f>
        <v>0</v>
      </c>
      <c r="U94" s="436">
        <f>SUM(B94:T94)</f>
        <v>30000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6">
        <f aca="true" t="shared" si="11" ref="U96:U101">SUM(B96:T96)</f>
        <v>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6">
        <f t="shared" si="11"/>
        <v>0</v>
      </c>
    </row>
    <row r="98" spans="1:21" ht="19.5" customHeight="1">
      <c r="A98" s="166">
        <v>457</v>
      </c>
      <c r="B98" s="167">
        <v>0</v>
      </c>
      <c r="C98" s="167">
        <v>0</v>
      </c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6">
        <f t="shared" si="11"/>
        <v>0</v>
      </c>
    </row>
    <row r="99" spans="1:21" ht="19.5" customHeight="1">
      <c r="A99" s="166">
        <v>466</v>
      </c>
      <c r="B99" s="167">
        <v>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6">
        <f t="shared" si="11"/>
        <v>0</v>
      </c>
    </row>
    <row r="100" spans="1:21" ht="19.5" customHeight="1">
      <c r="A100" s="166" t="s">
        <v>313</v>
      </c>
      <c r="B100" s="167">
        <f>SUM(B96:B99)</f>
        <v>0</v>
      </c>
      <c r="C100" s="167">
        <f>SUM(C96:C99)</f>
        <v>0</v>
      </c>
      <c r="D100" s="167">
        <f aca="true" t="shared" si="12" ref="D100:T100">SUM(D96:D99)</f>
        <v>0</v>
      </c>
      <c r="E100" s="170">
        <f t="shared" si="12"/>
        <v>0</v>
      </c>
      <c r="F100" s="167">
        <f t="shared" si="12"/>
        <v>0</v>
      </c>
      <c r="G100" s="167">
        <f t="shared" si="12"/>
        <v>0</v>
      </c>
      <c r="H100" s="167">
        <f t="shared" si="12"/>
        <v>0</v>
      </c>
      <c r="I100" s="167">
        <f t="shared" si="12"/>
        <v>0</v>
      </c>
      <c r="J100" s="167">
        <f t="shared" si="12"/>
        <v>0</v>
      </c>
      <c r="K100" s="167">
        <f t="shared" si="12"/>
        <v>0</v>
      </c>
      <c r="L100" s="167">
        <f t="shared" si="12"/>
        <v>0</v>
      </c>
      <c r="M100" s="167">
        <f t="shared" si="12"/>
        <v>0</v>
      </c>
      <c r="N100" s="167">
        <f t="shared" si="12"/>
        <v>0</v>
      </c>
      <c r="O100" s="167">
        <f t="shared" si="12"/>
        <v>0</v>
      </c>
      <c r="P100" s="167">
        <f t="shared" si="12"/>
        <v>0</v>
      </c>
      <c r="Q100" s="167">
        <f t="shared" si="12"/>
        <v>0</v>
      </c>
      <c r="R100" s="167">
        <f t="shared" si="12"/>
        <v>0</v>
      </c>
      <c r="S100" s="167">
        <f t="shared" si="12"/>
        <v>0</v>
      </c>
      <c r="T100" s="167">
        <f t="shared" si="12"/>
        <v>0</v>
      </c>
      <c r="U100" s="186">
        <f t="shared" si="11"/>
        <v>0</v>
      </c>
    </row>
    <row r="101" spans="1:21" ht="19.5" customHeight="1">
      <c r="A101" s="166" t="s">
        <v>314</v>
      </c>
      <c r="B101" s="451">
        <f>B100+'เม.ย.'!B101</f>
        <v>104890</v>
      </c>
      <c r="C101" s="451">
        <f>C100+'เม.ย.'!C101</f>
        <v>7800</v>
      </c>
      <c r="D101" s="451">
        <f>D100+'เม.ย.'!D101</f>
        <v>0</v>
      </c>
      <c r="E101" s="451">
        <f>E100+'เม.ย.'!E101</f>
        <v>17800</v>
      </c>
      <c r="F101" s="451">
        <f>F100+'เม.ย.'!F101</f>
        <v>0</v>
      </c>
      <c r="G101" s="451">
        <f>G100+'เม.ย.'!G101</f>
        <v>0</v>
      </c>
      <c r="H101" s="451">
        <f>H100+'เม.ย.'!H101</f>
        <v>0</v>
      </c>
      <c r="I101" s="451">
        <f>I100+'เม.ย.'!I101</f>
        <v>0</v>
      </c>
      <c r="J101" s="451">
        <f>J100+'เม.ย.'!J101</f>
        <v>25990</v>
      </c>
      <c r="K101" s="451">
        <f>K100+'เม.ย.'!K101</f>
        <v>0</v>
      </c>
      <c r="L101" s="451">
        <f>L100+'เม.ย.'!L101</f>
        <v>0</v>
      </c>
      <c r="M101" s="451">
        <f>M100+'เม.ย.'!M101</f>
        <v>0</v>
      </c>
      <c r="N101" s="451">
        <f>N100+'เม.ย.'!N101</f>
        <v>0</v>
      </c>
      <c r="O101" s="451">
        <f>O100+'เม.ย.'!O101</f>
        <v>0</v>
      </c>
      <c r="P101" s="451">
        <f>P100+'เม.ย.'!P101</f>
        <v>0</v>
      </c>
      <c r="Q101" s="451">
        <f>Q100+'เม.ย.'!Q101</f>
        <v>0</v>
      </c>
      <c r="R101" s="451">
        <f>R100+'เม.ย.'!R101</f>
        <v>0</v>
      </c>
      <c r="S101" s="451">
        <f>S100+'เม.ย.'!S101</f>
        <v>0</v>
      </c>
      <c r="T101" s="451">
        <f>T100+'เม.ย.'!T101</f>
        <v>0</v>
      </c>
      <c r="U101" s="436">
        <f t="shared" si="11"/>
        <v>156480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86">
        <f aca="true" t="shared" si="13" ref="U103:U109">SUM(B103:T103)</f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86">
        <f t="shared" si="13"/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86">
        <f t="shared" si="13"/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86">
        <f t="shared" si="13"/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86">
        <f t="shared" si="13"/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86">
        <f t="shared" si="13"/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86">
        <f t="shared" si="13"/>
        <v>0</v>
      </c>
    </row>
    <row r="110" spans="1:21" ht="19.5" customHeight="1">
      <c r="A110" s="166" t="s">
        <v>314</v>
      </c>
      <c r="B110" s="451">
        <f>B109+'เม.ย.'!B110</f>
        <v>0</v>
      </c>
      <c r="C110" s="451">
        <f>C109+'เม.ย.'!C110</f>
        <v>0</v>
      </c>
      <c r="D110" s="451">
        <f>D109+'เม.ย.'!D110</f>
        <v>0</v>
      </c>
      <c r="E110" s="451">
        <f>E109+'เม.ย.'!E110</f>
        <v>0</v>
      </c>
      <c r="F110" s="451">
        <f>F109+'เม.ย.'!F110</f>
        <v>0</v>
      </c>
      <c r="G110" s="451">
        <f>G109+'เม.ย.'!G110</f>
        <v>0</v>
      </c>
      <c r="H110" s="451">
        <f>H109+'เม.ย.'!H110</f>
        <v>0</v>
      </c>
      <c r="I110" s="451">
        <f>I109+'เม.ย.'!I110</f>
        <v>0</v>
      </c>
      <c r="J110" s="451">
        <f>J109+'เม.ย.'!J110</f>
        <v>0</v>
      </c>
      <c r="K110" s="451">
        <f>K109+'เม.ย.'!K110</f>
        <v>0</v>
      </c>
      <c r="L110" s="451">
        <f>L109+'เม.ย.'!L110</f>
        <v>0</v>
      </c>
      <c r="M110" s="451">
        <f>M109+'เม.ย.'!M110</f>
        <v>0</v>
      </c>
      <c r="N110" s="451">
        <f>N109+'เม.ย.'!N110</f>
        <v>0</v>
      </c>
      <c r="O110" s="451">
        <f>O109+'เม.ย.'!O110</f>
        <v>0</v>
      </c>
      <c r="P110" s="451">
        <f>P109+'เม.ย.'!P110</f>
        <v>0</v>
      </c>
      <c r="Q110" s="451">
        <f>Q109+'เม.ย.'!Q110</f>
        <v>0</v>
      </c>
      <c r="R110" s="451">
        <f>R109+'เม.ย.'!R110</f>
        <v>0</v>
      </c>
      <c r="S110" s="451">
        <f>S109+'เม.ย.'!S110</f>
        <v>0</v>
      </c>
      <c r="T110" s="451">
        <f>T109+'เม.ย.'!T110</f>
        <v>0</v>
      </c>
      <c r="U110" s="436">
        <f>SUM(B110:T110)</f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พฤษภาคม  2557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86">
        <f aca="true" t="shared" si="14" ref="U120:U126">SUM(B120:T120)</f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86">
        <f t="shared" si="14"/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86">
        <f t="shared" si="14"/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86">
        <f t="shared" si="14"/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86">
        <f t="shared" si="14"/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86">
        <f t="shared" si="14"/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86">
        <f t="shared" si="14"/>
        <v>0</v>
      </c>
    </row>
    <row r="127" spans="1:21" ht="19.5" customHeight="1">
      <c r="A127" s="166" t="s">
        <v>314</v>
      </c>
      <c r="B127" s="451">
        <f>B126+'เม.ย.'!B127</f>
        <v>0</v>
      </c>
      <c r="C127" s="451">
        <f>C126+'เม.ย.'!C127</f>
        <v>0</v>
      </c>
      <c r="D127" s="451">
        <f>D126+'เม.ย.'!D127</f>
        <v>0</v>
      </c>
      <c r="E127" s="451">
        <f>E126+'เม.ย.'!E127</f>
        <v>0</v>
      </c>
      <c r="F127" s="451">
        <f>F126+'เม.ย.'!F127</f>
        <v>0</v>
      </c>
      <c r="G127" s="451">
        <f>G126+'เม.ย.'!G127</f>
        <v>0</v>
      </c>
      <c r="H127" s="451">
        <f>H126+'เม.ย.'!H127</f>
        <v>0</v>
      </c>
      <c r="I127" s="451">
        <f>I126+'เม.ย.'!I127</f>
        <v>0</v>
      </c>
      <c r="J127" s="451">
        <f>J126+'เม.ย.'!J127</f>
        <v>0</v>
      </c>
      <c r="K127" s="451">
        <f>K126+'เม.ย.'!K127</f>
        <v>0</v>
      </c>
      <c r="L127" s="451">
        <f>L126+'เม.ย.'!L127</f>
        <v>0</v>
      </c>
      <c r="M127" s="451">
        <f>M126+'เม.ย.'!M127</f>
        <v>0</v>
      </c>
      <c r="N127" s="451">
        <f>N126+'เม.ย.'!N127</f>
        <v>0</v>
      </c>
      <c r="O127" s="451">
        <f>O126+'เม.ย.'!O127</f>
        <v>0</v>
      </c>
      <c r="P127" s="451">
        <f>P126+'เม.ย.'!P127</f>
        <v>0</v>
      </c>
      <c r="Q127" s="451">
        <f>Q126+'เม.ย.'!Q127</f>
        <v>0</v>
      </c>
      <c r="R127" s="451">
        <f>R126+'เม.ย.'!R127</f>
        <v>0</v>
      </c>
      <c r="S127" s="451">
        <f>S126+'เม.ย.'!S127</f>
        <v>0</v>
      </c>
      <c r="T127" s="451">
        <f>T126+'เม.ย.'!T127</f>
        <v>0</v>
      </c>
      <c r="U127" s="436">
        <f>SUM(B127:T127)</f>
        <v>0</v>
      </c>
    </row>
    <row r="129" ht="19.5" customHeight="1">
      <c r="V129" s="190">
        <f>U81+U74+U46+U53+U29+U24+U19+U11+U101+U94</f>
        <v>7527486.27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471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86">
        <f aca="true" t="shared" si="15" ref="U147:U152">SUM(B147:T147)</f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86">
        <f t="shared" si="15"/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86">
        <f t="shared" si="15"/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3000</v>
      </c>
      <c r="U150" s="186">
        <f t="shared" si="15"/>
        <v>3000</v>
      </c>
    </row>
    <row r="151" spans="1:21" ht="19.5" customHeight="1">
      <c r="A151" s="159" t="s">
        <v>313</v>
      </c>
      <c r="B151" s="159">
        <f>SUM(B147:B150)</f>
        <v>0</v>
      </c>
      <c r="C151" s="159">
        <f aca="true" t="shared" si="16" ref="C151:T151">SUM(C147:C150)</f>
        <v>0</v>
      </c>
      <c r="D151" s="159">
        <f t="shared" si="16"/>
        <v>0</v>
      </c>
      <c r="E151" s="159">
        <f t="shared" si="16"/>
        <v>0</v>
      </c>
      <c r="F151" s="159">
        <f t="shared" si="16"/>
        <v>0</v>
      </c>
      <c r="G151" s="159">
        <f t="shared" si="16"/>
        <v>0</v>
      </c>
      <c r="H151" s="159">
        <f t="shared" si="16"/>
        <v>0</v>
      </c>
      <c r="I151" s="159">
        <f t="shared" si="16"/>
        <v>0</v>
      </c>
      <c r="J151" s="159">
        <f t="shared" si="16"/>
        <v>0</v>
      </c>
      <c r="K151" s="159">
        <f t="shared" si="16"/>
        <v>0</v>
      </c>
      <c r="L151" s="159">
        <f t="shared" si="16"/>
        <v>0</v>
      </c>
      <c r="M151" s="159">
        <f t="shared" si="16"/>
        <v>0</v>
      </c>
      <c r="N151" s="159">
        <f t="shared" si="16"/>
        <v>0</v>
      </c>
      <c r="O151" s="159">
        <f t="shared" si="16"/>
        <v>0</v>
      </c>
      <c r="P151" s="159">
        <f t="shared" si="16"/>
        <v>0</v>
      </c>
      <c r="Q151" s="159">
        <f t="shared" si="16"/>
        <v>0</v>
      </c>
      <c r="R151" s="159">
        <f t="shared" si="16"/>
        <v>0</v>
      </c>
      <c r="S151" s="159">
        <f t="shared" si="16"/>
        <v>0</v>
      </c>
      <c r="T151" s="159">
        <f t="shared" si="16"/>
        <v>3000</v>
      </c>
      <c r="U151" s="186">
        <f t="shared" si="15"/>
        <v>3000</v>
      </c>
    </row>
    <row r="152" spans="1:21" ht="19.5" customHeight="1">
      <c r="A152" s="159" t="s">
        <v>314</v>
      </c>
      <c r="B152" s="451">
        <f>B151+'เม.ย.'!B152</f>
        <v>0</v>
      </c>
      <c r="C152" s="451">
        <f>C151+'เม.ย.'!C152</f>
        <v>0</v>
      </c>
      <c r="D152" s="451">
        <f>D151+'เม.ย.'!D152</f>
        <v>0</v>
      </c>
      <c r="E152" s="451">
        <f>E151+'เม.ย.'!E152</f>
        <v>0</v>
      </c>
      <c r="F152" s="451">
        <f>F151+'เม.ย.'!F152</f>
        <v>0</v>
      </c>
      <c r="G152" s="451">
        <f>G151+'เม.ย.'!G152</f>
        <v>0</v>
      </c>
      <c r="H152" s="451">
        <f>H151+'เม.ย.'!H152</f>
        <v>0</v>
      </c>
      <c r="I152" s="451">
        <f>I151+'เม.ย.'!I152</f>
        <v>0</v>
      </c>
      <c r="J152" s="451">
        <f>J151+'เม.ย.'!J152</f>
        <v>0</v>
      </c>
      <c r="K152" s="451">
        <f>K151+'เม.ย.'!K152</f>
        <v>0</v>
      </c>
      <c r="L152" s="451">
        <f>L151+'เม.ย.'!L152</f>
        <v>0</v>
      </c>
      <c r="M152" s="451">
        <f>M151+'เม.ย.'!M152</f>
        <v>0</v>
      </c>
      <c r="N152" s="451">
        <f>N151+'เม.ย.'!N152</f>
        <v>0</v>
      </c>
      <c r="O152" s="451">
        <f>O151+'เม.ย.'!O152</f>
        <v>0</v>
      </c>
      <c r="P152" s="451">
        <f>P151+'เม.ย.'!P152</f>
        <v>0</v>
      </c>
      <c r="Q152" s="451">
        <f>Q151+'เม.ย.'!Q152</f>
        <v>0</v>
      </c>
      <c r="R152" s="451">
        <f>R151+'เม.ย.'!R152</f>
        <v>0</v>
      </c>
      <c r="S152" s="451">
        <f>S151+'เม.ย.'!S152</f>
        <v>0</v>
      </c>
      <c r="T152" s="451">
        <f>T151+'เม.ย.'!T152</f>
        <v>14000</v>
      </c>
      <c r="U152" s="436">
        <f t="shared" si="15"/>
        <v>14000</v>
      </c>
    </row>
    <row r="153" spans="1:21" ht="14.25" customHeight="1">
      <c r="A153" s="161">
        <v>100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86"/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86">
        <f aca="true" t="shared" si="17" ref="U154:U159">SUM(B154:T154)</f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86">
        <f t="shared" si="17"/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86">
        <f t="shared" si="17"/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86">
        <f t="shared" si="17"/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86">
        <f t="shared" si="17"/>
        <v>0</v>
      </c>
    </row>
    <row r="159" spans="1:21" ht="19.5" customHeight="1">
      <c r="A159" s="159" t="s">
        <v>313</v>
      </c>
      <c r="B159" s="159">
        <f>SUM(B154:B158)</f>
        <v>0</v>
      </c>
      <c r="C159" s="159">
        <f aca="true" t="shared" si="18" ref="C159:T159">SUM(C154:C158)</f>
        <v>0</v>
      </c>
      <c r="D159" s="159">
        <f t="shared" si="18"/>
        <v>0</v>
      </c>
      <c r="E159" s="159">
        <f t="shared" si="18"/>
        <v>0</v>
      </c>
      <c r="F159" s="159">
        <f t="shared" si="18"/>
        <v>0</v>
      </c>
      <c r="G159" s="159">
        <f t="shared" si="18"/>
        <v>0</v>
      </c>
      <c r="H159" s="159">
        <f t="shared" si="18"/>
        <v>0</v>
      </c>
      <c r="I159" s="159">
        <f t="shared" si="18"/>
        <v>0</v>
      </c>
      <c r="J159" s="159">
        <f t="shared" si="18"/>
        <v>0</v>
      </c>
      <c r="K159" s="159">
        <f t="shared" si="18"/>
        <v>0</v>
      </c>
      <c r="L159" s="159">
        <f t="shared" si="18"/>
        <v>0</v>
      </c>
      <c r="M159" s="159">
        <f t="shared" si="18"/>
        <v>0</v>
      </c>
      <c r="N159" s="159">
        <f t="shared" si="18"/>
        <v>0</v>
      </c>
      <c r="O159" s="159">
        <f t="shared" si="18"/>
        <v>0</v>
      </c>
      <c r="P159" s="159">
        <f t="shared" si="18"/>
        <v>0</v>
      </c>
      <c r="Q159" s="159">
        <f t="shared" si="18"/>
        <v>0</v>
      </c>
      <c r="R159" s="159">
        <f t="shared" si="18"/>
        <v>0</v>
      </c>
      <c r="S159" s="159">
        <f t="shared" si="18"/>
        <v>0</v>
      </c>
      <c r="T159" s="159">
        <f t="shared" si="18"/>
        <v>0</v>
      </c>
      <c r="U159" s="186">
        <f t="shared" si="17"/>
        <v>0</v>
      </c>
    </row>
    <row r="160" spans="1:21" ht="19.5" customHeight="1">
      <c r="A160" s="159" t="s">
        <v>314</v>
      </c>
      <c r="B160" s="451">
        <f>B159+'เม.ย.'!B160</f>
        <v>0</v>
      </c>
      <c r="C160" s="451">
        <f>C159+'เม.ย.'!C160</f>
        <v>0</v>
      </c>
      <c r="D160" s="451">
        <f>D159+'เม.ย.'!D160</f>
        <v>0</v>
      </c>
      <c r="E160" s="451">
        <f>E159+'เม.ย.'!E160</f>
        <v>0</v>
      </c>
      <c r="F160" s="451">
        <f>F159+'เม.ย.'!F160</f>
        <v>0</v>
      </c>
      <c r="G160" s="451">
        <f>G159+'เม.ย.'!G160</f>
        <v>0</v>
      </c>
      <c r="H160" s="451">
        <f>H159+'เม.ย.'!H160</f>
        <v>0</v>
      </c>
      <c r="I160" s="451">
        <f>I159+'เม.ย.'!I160</f>
        <v>0</v>
      </c>
      <c r="J160" s="451">
        <f>J159+'เม.ย.'!J160</f>
        <v>0</v>
      </c>
      <c r="K160" s="451">
        <f>K159+'เม.ย.'!K160</f>
        <v>0</v>
      </c>
      <c r="L160" s="451">
        <f>L159+'เม.ย.'!L160</f>
        <v>0</v>
      </c>
      <c r="M160" s="451">
        <f>M159+'เม.ย.'!M160</f>
        <v>0</v>
      </c>
      <c r="N160" s="451">
        <f>N159+'เม.ย.'!N160</f>
        <v>0</v>
      </c>
      <c r="O160" s="451">
        <f>O159+'เม.ย.'!O160</f>
        <v>0</v>
      </c>
      <c r="P160" s="451">
        <f>P159+'เม.ย.'!P160</f>
        <v>0</v>
      </c>
      <c r="Q160" s="451">
        <f>Q159+'เม.ย.'!Q160</f>
        <v>0</v>
      </c>
      <c r="R160" s="451">
        <f>R159+'เม.ย.'!R160</f>
        <v>0</v>
      </c>
      <c r="S160" s="451">
        <f>S159+'เม.ย.'!S160</f>
        <v>0</v>
      </c>
      <c r="T160" s="451">
        <f>T159+'เม.ย.'!T160</f>
        <v>0</v>
      </c>
      <c r="U160" s="436">
        <f>SUM(B160:T160)</f>
        <v>0</v>
      </c>
    </row>
    <row r="161" spans="1:21" ht="19.5" customHeight="1">
      <c r="A161" s="161">
        <v>120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86"/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86">
        <f>SUM(B162:T162)</f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86">
        <f>SUM(B163:T163)</f>
        <v>0</v>
      </c>
    </row>
    <row r="164" spans="1:21" ht="19.5" customHeight="1">
      <c r="A164" s="159" t="s">
        <v>313</v>
      </c>
      <c r="B164" s="159">
        <f>SUM(B162:B163)</f>
        <v>0</v>
      </c>
      <c r="C164" s="159">
        <f aca="true" t="shared" si="19" ref="C164:T164">SUM(C162:C163)</f>
        <v>0</v>
      </c>
      <c r="D164" s="159">
        <f t="shared" si="19"/>
        <v>0</v>
      </c>
      <c r="E164" s="159">
        <f t="shared" si="19"/>
        <v>0</v>
      </c>
      <c r="F164" s="159">
        <f t="shared" si="19"/>
        <v>0</v>
      </c>
      <c r="G164" s="159">
        <f t="shared" si="19"/>
        <v>0</v>
      </c>
      <c r="H164" s="159">
        <f t="shared" si="19"/>
        <v>0</v>
      </c>
      <c r="I164" s="159">
        <f t="shared" si="19"/>
        <v>0</v>
      </c>
      <c r="J164" s="159">
        <f t="shared" si="19"/>
        <v>0</v>
      </c>
      <c r="K164" s="159">
        <f t="shared" si="19"/>
        <v>0</v>
      </c>
      <c r="L164" s="159">
        <f t="shared" si="19"/>
        <v>0</v>
      </c>
      <c r="M164" s="159">
        <f t="shared" si="19"/>
        <v>0</v>
      </c>
      <c r="N164" s="159">
        <f t="shared" si="19"/>
        <v>0</v>
      </c>
      <c r="O164" s="159">
        <f t="shared" si="19"/>
        <v>0</v>
      </c>
      <c r="P164" s="159">
        <f t="shared" si="19"/>
        <v>0</v>
      </c>
      <c r="Q164" s="159">
        <f t="shared" si="19"/>
        <v>0</v>
      </c>
      <c r="R164" s="159">
        <f t="shared" si="19"/>
        <v>0</v>
      </c>
      <c r="S164" s="159">
        <f t="shared" si="19"/>
        <v>0</v>
      </c>
      <c r="T164" s="159">
        <f t="shared" si="19"/>
        <v>0</v>
      </c>
      <c r="U164" s="186">
        <f>SUM(B164:T164)</f>
        <v>0</v>
      </c>
    </row>
    <row r="165" spans="1:21" ht="19.5" customHeight="1">
      <c r="A165" s="159" t="s">
        <v>314</v>
      </c>
      <c r="B165" s="451">
        <f>B164+'เม.ย.'!B165</f>
        <v>0</v>
      </c>
      <c r="C165" s="451">
        <f>C164+'เม.ย.'!C165</f>
        <v>0</v>
      </c>
      <c r="D165" s="451">
        <f>D164+'เม.ย.'!D165</f>
        <v>0</v>
      </c>
      <c r="E165" s="451">
        <f>E164+'เม.ย.'!E165</f>
        <v>0</v>
      </c>
      <c r="F165" s="451">
        <f>F164+'เม.ย.'!F165</f>
        <v>0</v>
      </c>
      <c r="G165" s="451">
        <f>G164+'เม.ย.'!G165</f>
        <v>0</v>
      </c>
      <c r="H165" s="451">
        <f>H164+'เม.ย.'!H165</f>
        <v>0</v>
      </c>
      <c r="I165" s="451">
        <f>I164+'เม.ย.'!I165</f>
        <v>0</v>
      </c>
      <c r="J165" s="451">
        <f>J164+'เม.ย.'!J165</f>
        <v>0</v>
      </c>
      <c r="K165" s="451">
        <f>K164+'เม.ย.'!K165</f>
        <v>0</v>
      </c>
      <c r="L165" s="451">
        <f>L164+'เม.ย.'!L165</f>
        <v>0</v>
      </c>
      <c r="M165" s="451">
        <f>M164+'เม.ย.'!M165</f>
        <v>0</v>
      </c>
      <c r="N165" s="451">
        <f>N164+'เม.ย.'!N165</f>
        <v>0</v>
      </c>
      <c r="O165" s="451">
        <f>O164+'เม.ย.'!O165</f>
        <v>0</v>
      </c>
      <c r="P165" s="451">
        <f>P164+'เม.ย.'!P165</f>
        <v>0</v>
      </c>
      <c r="Q165" s="451">
        <f>Q164+'เม.ย.'!Q165</f>
        <v>0</v>
      </c>
      <c r="R165" s="451">
        <f>R164+'เม.ย.'!R165</f>
        <v>0</v>
      </c>
      <c r="S165" s="451">
        <f>S164+'เม.ย.'!S165</f>
        <v>0</v>
      </c>
      <c r="T165" s="451">
        <f>T164+'เม.ย.'!T165</f>
        <v>0</v>
      </c>
      <c r="U165" s="436">
        <f>SUM(B165:T165)</f>
        <v>0</v>
      </c>
    </row>
    <row r="166" spans="1:21" ht="16.5" customHeight="1">
      <c r="A166" s="161">
        <v>130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86"/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86">
        <f>SUM(B167:T167)</f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86">
        <f>SUM(B168:T168)</f>
        <v>0</v>
      </c>
    </row>
    <row r="169" spans="1:21" ht="19.5" customHeight="1">
      <c r="A169" s="159" t="s">
        <v>313</v>
      </c>
      <c r="B169" s="159">
        <f>SUM(B167:B168)</f>
        <v>0</v>
      </c>
      <c r="C169" s="159">
        <f aca="true" t="shared" si="20" ref="C169:T169">SUM(C167:C168)</f>
        <v>0</v>
      </c>
      <c r="D169" s="159">
        <f t="shared" si="20"/>
        <v>0</v>
      </c>
      <c r="E169" s="159">
        <f t="shared" si="20"/>
        <v>0</v>
      </c>
      <c r="F169" s="159">
        <f t="shared" si="20"/>
        <v>0</v>
      </c>
      <c r="G169" s="159">
        <f t="shared" si="20"/>
        <v>0</v>
      </c>
      <c r="H169" s="159">
        <f t="shared" si="20"/>
        <v>0</v>
      </c>
      <c r="I169" s="159">
        <f t="shared" si="20"/>
        <v>0</v>
      </c>
      <c r="J169" s="159">
        <f t="shared" si="20"/>
        <v>0</v>
      </c>
      <c r="K169" s="159">
        <f t="shared" si="20"/>
        <v>0</v>
      </c>
      <c r="L169" s="159">
        <f t="shared" si="20"/>
        <v>0</v>
      </c>
      <c r="M169" s="159">
        <f t="shared" si="20"/>
        <v>0</v>
      </c>
      <c r="N169" s="159">
        <f t="shared" si="20"/>
        <v>0</v>
      </c>
      <c r="O169" s="159">
        <f t="shared" si="20"/>
        <v>0</v>
      </c>
      <c r="P169" s="159">
        <f t="shared" si="20"/>
        <v>0</v>
      </c>
      <c r="Q169" s="159">
        <f t="shared" si="20"/>
        <v>0</v>
      </c>
      <c r="R169" s="159">
        <f t="shared" si="20"/>
        <v>0</v>
      </c>
      <c r="S169" s="159">
        <f t="shared" si="20"/>
        <v>0</v>
      </c>
      <c r="T169" s="159">
        <f t="shared" si="20"/>
        <v>0</v>
      </c>
      <c r="U169" s="186">
        <f>SUM(B169:T169)</f>
        <v>0</v>
      </c>
    </row>
    <row r="170" spans="1:21" ht="19.5" customHeight="1">
      <c r="A170" s="159" t="s">
        <v>314</v>
      </c>
      <c r="B170" s="451">
        <f>B169+'เม.ย.'!B170</f>
        <v>0</v>
      </c>
      <c r="C170" s="451">
        <f>C169+'เม.ย.'!C170</f>
        <v>0</v>
      </c>
      <c r="D170" s="451">
        <f>D169+'เม.ย.'!D170</f>
        <v>0</v>
      </c>
      <c r="E170" s="451">
        <f>E169+'เม.ย.'!E170</f>
        <v>0</v>
      </c>
      <c r="F170" s="451">
        <f>F169+'เม.ย.'!F170</f>
        <v>0</v>
      </c>
      <c r="G170" s="451">
        <f>G169+'เม.ย.'!G170</f>
        <v>0</v>
      </c>
      <c r="H170" s="451">
        <f>H169+'เม.ย.'!H170</f>
        <v>0</v>
      </c>
      <c r="I170" s="451">
        <f>I169+'เม.ย.'!I170</f>
        <v>0</v>
      </c>
      <c r="J170" s="451">
        <f>J169+'เม.ย.'!J170</f>
        <v>0</v>
      </c>
      <c r="K170" s="451">
        <f>K169+'เม.ย.'!K170</f>
        <v>0</v>
      </c>
      <c r="L170" s="451">
        <f>L169+'เม.ย.'!L170</f>
        <v>0</v>
      </c>
      <c r="M170" s="451">
        <f>M169+'เม.ย.'!M170</f>
        <v>0</v>
      </c>
      <c r="N170" s="451">
        <f>N169+'เม.ย.'!N170</f>
        <v>0</v>
      </c>
      <c r="O170" s="451">
        <f>O169+'เม.ย.'!O170</f>
        <v>0</v>
      </c>
      <c r="P170" s="451">
        <f>P169+'เม.ย.'!P170</f>
        <v>0</v>
      </c>
      <c r="Q170" s="451">
        <f>Q169+'เม.ย.'!Q170</f>
        <v>0</v>
      </c>
      <c r="R170" s="451">
        <f>R169+'เม.ย.'!R170</f>
        <v>0</v>
      </c>
      <c r="S170" s="451">
        <f>S169+'เม.ย.'!S170</f>
        <v>0</v>
      </c>
      <c r="T170" s="451">
        <f>T169+'เม.ย.'!T170</f>
        <v>0</v>
      </c>
      <c r="U170" s="436">
        <f>SUM(B170:T170)</f>
        <v>0</v>
      </c>
    </row>
    <row r="171" spans="1:21" ht="19.5" customHeight="1">
      <c r="A171" s="555" t="s">
        <v>275</v>
      </c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</row>
    <row r="172" spans="1:21" ht="19.5" customHeight="1">
      <c r="A172" s="556" t="str">
        <f>A143</f>
        <v>รายจ่ายตามงบประมาณ (จ่ายจากเงินอุดหนุน) ประจำเดือนพฤษภาคม  2557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</row>
    <row r="173" spans="1:21" ht="19.5" customHeight="1">
      <c r="A173" s="152" t="s">
        <v>276</v>
      </c>
      <c r="B173" s="557" t="s">
        <v>277</v>
      </c>
      <c r="C173" s="558"/>
      <c r="D173" s="154" t="s">
        <v>278</v>
      </c>
      <c r="E173" s="559" t="s">
        <v>279</v>
      </c>
      <c r="F173" s="559"/>
      <c r="G173" s="154" t="s">
        <v>280</v>
      </c>
      <c r="H173" s="154" t="s">
        <v>281</v>
      </c>
      <c r="I173" s="557" t="s">
        <v>282</v>
      </c>
      <c r="J173" s="560"/>
      <c r="K173" s="558"/>
      <c r="L173" s="153" t="s">
        <v>283</v>
      </c>
      <c r="M173" s="559" t="s">
        <v>284</v>
      </c>
      <c r="N173" s="559"/>
      <c r="O173" s="559"/>
      <c r="P173" s="154" t="s">
        <v>285</v>
      </c>
      <c r="Q173" s="559" t="s">
        <v>286</v>
      </c>
      <c r="R173" s="559"/>
      <c r="S173" s="154" t="s">
        <v>287</v>
      </c>
      <c r="T173" s="154" t="s">
        <v>288</v>
      </c>
      <c r="U173" s="561" t="s">
        <v>81</v>
      </c>
    </row>
    <row r="174" spans="1:21" ht="19.5" customHeight="1">
      <c r="A174" s="163" t="s">
        <v>289</v>
      </c>
      <c r="B174" s="156" t="s">
        <v>290</v>
      </c>
      <c r="C174" s="156" t="s">
        <v>291</v>
      </c>
      <c r="D174" s="156" t="s">
        <v>292</v>
      </c>
      <c r="E174" s="156" t="s">
        <v>293</v>
      </c>
      <c r="F174" s="156" t="s">
        <v>294</v>
      </c>
      <c r="G174" s="156" t="s">
        <v>295</v>
      </c>
      <c r="H174" s="156" t="s">
        <v>296</v>
      </c>
      <c r="I174" s="156" t="s">
        <v>297</v>
      </c>
      <c r="J174" s="156" t="s">
        <v>298</v>
      </c>
      <c r="K174" s="156" t="s">
        <v>299</v>
      </c>
      <c r="L174" s="156" t="s">
        <v>300</v>
      </c>
      <c r="M174" s="156" t="s">
        <v>301</v>
      </c>
      <c r="N174" s="156" t="s">
        <v>302</v>
      </c>
      <c r="O174" s="156" t="s">
        <v>303</v>
      </c>
      <c r="P174" s="156" t="s">
        <v>304</v>
      </c>
      <c r="Q174" s="156" t="s">
        <v>305</v>
      </c>
      <c r="R174" s="156" t="s">
        <v>306</v>
      </c>
      <c r="S174" s="156" t="s">
        <v>307</v>
      </c>
      <c r="T174" s="156" t="s">
        <v>308</v>
      </c>
      <c r="U174" s="562"/>
    </row>
    <row r="175" spans="1:21" ht="19.5" customHeight="1">
      <c r="A175" s="164" t="s">
        <v>193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7"/>
      <c r="U175" s="159"/>
    </row>
    <row r="176" spans="1:21" ht="19.5" customHeight="1">
      <c r="A176" s="165">
        <v>201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86">
        <f aca="true" t="shared" si="21" ref="U176:U186">SUM(B176:T176)</f>
        <v>0</v>
      </c>
    </row>
    <row r="177" spans="1:21" ht="19.5" customHeight="1">
      <c r="A177" s="165">
        <v>203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86">
        <f t="shared" si="21"/>
        <v>0</v>
      </c>
    </row>
    <row r="178" spans="1:21" ht="19.5" customHeight="1">
      <c r="A178" s="166">
        <v>204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86">
        <f t="shared" si="21"/>
        <v>0</v>
      </c>
    </row>
    <row r="179" spans="1:21" ht="19.5" customHeight="1">
      <c r="A179" s="166">
        <v>205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86">
        <f t="shared" si="21"/>
        <v>0</v>
      </c>
    </row>
    <row r="180" spans="1:21" ht="19.5" customHeight="1">
      <c r="A180" s="166">
        <v>206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86">
        <f t="shared" si="21"/>
        <v>0</v>
      </c>
    </row>
    <row r="181" spans="1:21" ht="19.5" customHeight="1">
      <c r="A181" s="166">
        <v>207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86">
        <f t="shared" si="21"/>
        <v>0</v>
      </c>
    </row>
    <row r="182" spans="1:21" ht="19.5" customHeight="1">
      <c r="A182" s="166">
        <v>208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86">
        <f t="shared" si="21"/>
        <v>0</v>
      </c>
    </row>
    <row r="183" spans="1:21" ht="19.5" customHeight="1">
      <c r="A183" s="166">
        <v>209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86">
        <f t="shared" si="21"/>
        <v>0</v>
      </c>
    </row>
    <row r="184" spans="1:21" ht="19.5" customHeight="1">
      <c r="A184" s="166">
        <v>211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86">
        <f t="shared" si="21"/>
        <v>0</v>
      </c>
    </row>
    <row r="185" spans="1:21" ht="19.5" customHeight="1">
      <c r="A185" s="166">
        <v>212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86">
        <f t="shared" si="21"/>
        <v>0</v>
      </c>
    </row>
    <row r="186" spans="1:21" ht="19.5" customHeight="1">
      <c r="A186" s="166" t="s">
        <v>313</v>
      </c>
      <c r="B186" s="159">
        <f>SUM(B176:B185)</f>
        <v>0</v>
      </c>
      <c r="C186" s="159">
        <f aca="true" t="shared" si="22" ref="C186:T186">SUM(C176:C185)</f>
        <v>0</v>
      </c>
      <c r="D186" s="159">
        <f t="shared" si="22"/>
        <v>0</v>
      </c>
      <c r="E186" s="159">
        <f t="shared" si="22"/>
        <v>0</v>
      </c>
      <c r="F186" s="159">
        <f t="shared" si="22"/>
        <v>0</v>
      </c>
      <c r="G186" s="159">
        <f t="shared" si="22"/>
        <v>0</v>
      </c>
      <c r="H186" s="159">
        <f t="shared" si="22"/>
        <v>0</v>
      </c>
      <c r="I186" s="159">
        <f t="shared" si="22"/>
        <v>0</v>
      </c>
      <c r="J186" s="159">
        <f t="shared" si="22"/>
        <v>0</v>
      </c>
      <c r="K186" s="159">
        <f t="shared" si="22"/>
        <v>0</v>
      </c>
      <c r="L186" s="159">
        <f t="shared" si="22"/>
        <v>0</v>
      </c>
      <c r="M186" s="159">
        <f t="shared" si="22"/>
        <v>0</v>
      </c>
      <c r="N186" s="159">
        <f t="shared" si="22"/>
        <v>0</v>
      </c>
      <c r="O186" s="159">
        <f t="shared" si="22"/>
        <v>0</v>
      </c>
      <c r="P186" s="159">
        <f t="shared" si="22"/>
        <v>0</v>
      </c>
      <c r="Q186" s="159">
        <f t="shared" si="22"/>
        <v>0</v>
      </c>
      <c r="R186" s="159">
        <f t="shared" si="22"/>
        <v>0</v>
      </c>
      <c r="S186" s="159">
        <f t="shared" si="22"/>
        <v>0</v>
      </c>
      <c r="T186" s="159">
        <f t="shared" si="22"/>
        <v>0</v>
      </c>
      <c r="U186" s="186">
        <f t="shared" si="21"/>
        <v>0</v>
      </c>
    </row>
    <row r="187" spans="1:21" ht="19.5" customHeight="1">
      <c r="A187" s="166" t="s">
        <v>315</v>
      </c>
      <c r="B187" s="451">
        <f>B186+'เม.ย.'!B187</f>
        <v>0</v>
      </c>
      <c r="C187" s="451">
        <f>C186+'เม.ย.'!C187</f>
        <v>0</v>
      </c>
      <c r="D187" s="451">
        <f>D186+'เม.ย.'!D187</f>
        <v>0</v>
      </c>
      <c r="E187" s="451">
        <f>E186+'เม.ย.'!E187</f>
        <v>0</v>
      </c>
      <c r="F187" s="451">
        <f>F186+'เม.ย.'!F187</f>
        <v>0</v>
      </c>
      <c r="G187" s="451">
        <f>G186+'เม.ย.'!G187</f>
        <v>0</v>
      </c>
      <c r="H187" s="451">
        <f>H186+'เม.ย.'!H187</f>
        <v>0</v>
      </c>
      <c r="I187" s="451">
        <f>I186+'เม.ย.'!I187</f>
        <v>0</v>
      </c>
      <c r="J187" s="451">
        <f>J186+'เม.ย.'!J187</f>
        <v>0</v>
      </c>
      <c r="K187" s="451">
        <f>K186+'เม.ย.'!K187</f>
        <v>0</v>
      </c>
      <c r="L187" s="451">
        <f>L186+'เม.ย.'!L187</f>
        <v>0</v>
      </c>
      <c r="M187" s="451">
        <f>M186+'เม.ย.'!M187</f>
        <v>0</v>
      </c>
      <c r="N187" s="451">
        <f>N186+'เม.ย.'!N187</f>
        <v>0</v>
      </c>
      <c r="O187" s="451">
        <f>O186+'เม.ย.'!O187</f>
        <v>0</v>
      </c>
      <c r="P187" s="451">
        <f>P186+'เม.ย.'!P187</f>
        <v>0</v>
      </c>
      <c r="Q187" s="451">
        <f>Q186+'เม.ย.'!Q187</f>
        <v>0</v>
      </c>
      <c r="R187" s="451">
        <f>R186+'เม.ย.'!R187</f>
        <v>0</v>
      </c>
      <c r="S187" s="451">
        <f>S186+'เม.ย.'!S187</f>
        <v>0</v>
      </c>
      <c r="T187" s="451">
        <f>T186+'เม.ย.'!T187</f>
        <v>0</v>
      </c>
      <c r="U187" s="436">
        <f>SUM(B187:T187)</f>
        <v>0</v>
      </c>
    </row>
    <row r="188" spans="1:21" ht="19.5" customHeight="1">
      <c r="A188" s="169">
        <v>250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ht="19.5" customHeight="1">
      <c r="A189" s="166">
        <v>251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159">
        <v>0</v>
      </c>
      <c r="U189" s="186">
        <f aca="true" t="shared" si="23" ref="U189:U194">SUM(B189:T189)</f>
        <v>0</v>
      </c>
    </row>
    <row r="190" spans="1:21" ht="19.5" customHeight="1">
      <c r="A190" s="166">
        <v>252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0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86">
        <f t="shared" si="23"/>
        <v>0</v>
      </c>
    </row>
    <row r="191" spans="1:21" ht="19.5" customHeight="1">
      <c r="A191" s="166">
        <v>253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86">
        <f t="shared" si="23"/>
        <v>0</v>
      </c>
    </row>
    <row r="192" spans="1:21" ht="19.5" customHeight="1">
      <c r="A192" s="166">
        <v>254</v>
      </c>
      <c r="B192" s="159">
        <v>0</v>
      </c>
      <c r="C192" s="159">
        <v>0</v>
      </c>
      <c r="D192" s="159">
        <v>0</v>
      </c>
      <c r="E192" s="159">
        <v>0</v>
      </c>
      <c r="F192" s="159">
        <v>0</v>
      </c>
      <c r="G192" s="159">
        <v>500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86">
        <f t="shared" si="23"/>
        <v>500</v>
      </c>
    </row>
    <row r="193" spans="1:21" ht="19.5" customHeight="1">
      <c r="A193" s="166" t="s">
        <v>313</v>
      </c>
      <c r="B193" s="159">
        <f>SUM(B189:B192)</f>
        <v>0</v>
      </c>
      <c r="C193" s="159">
        <f aca="true" t="shared" si="24" ref="C193:T193">SUM(C189:C192)</f>
        <v>0</v>
      </c>
      <c r="D193" s="159">
        <f t="shared" si="24"/>
        <v>0</v>
      </c>
      <c r="E193" s="159">
        <f t="shared" si="24"/>
        <v>0</v>
      </c>
      <c r="F193" s="159">
        <f t="shared" si="24"/>
        <v>0</v>
      </c>
      <c r="G193" s="159">
        <f t="shared" si="24"/>
        <v>500</v>
      </c>
      <c r="H193" s="159">
        <f t="shared" si="24"/>
        <v>0</v>
      </c>
      <c r="I193" s="159">
        <f t="shared" si="24"/>
        <v>0</v>
      </c>
      <c r="J193" s="159">
        <f t="shared" si="24"/>
        <v>0</v>
      </c>
      <c r="K193" s="159">
        <f t="shared" si="24"/>
        <v>0</v>
      </c>
      <c r="L193" s="159">
        <f t="shared" si="24"/>
        <v>0</v>
      </c>
      <c r="M193" s="159">
        <f t="shared" si="24"/>
        <v>0</v>
      </c>
      <c r="N193" s="159">
        <f t="shared" si="24"/>
        <v>0</v>
      </c>
      <c r="O193" s="159">
        <f t="shared" si="24"/>
        <v>0</v>
      </c>
      <c r="P193" s="159">
        <f t="shared" si="24"/>
        <v>0</v>
      </c>
      <c r="Q193" s="159">
        <f t="shared" si="24"/>
        <v>0</v>
      </c>
      <c r="R193" s="159">
        <f t="shared" si="24"/>
        <v>0</v>
      </c>
      <c r="S193" s="159">
        <f t="shared" si="24"/>
        <v>0</v>
      </c>
      <c r="T193" s="159">
        <f t="shared" si="24"/>
        <v>0</v>
      </c>
      <c r="U193" s="186">
        <f t="shared" si="23"/>
        <v>500</v>
      </c>
    </row>
    <row r="194" spans="1:21" ht="19.5" customHeight="1">
      <c r="A194" s="166" t="s">
        <v>314</v>
      </c>
      <c r="B194" s="451">
        <f>B193+'เม.ย.'!B194</f>
        <v>99900</v>
      </c>
      <c r="C194" s="451">
        <f>C193+'เม.ย.'!C194</f>
        <v>0</v>
      </c>
      <c r="D194" s="451">
        <f>D193+'เม.ย.'!D194</f>
        <v>0</v>
      </c>
      <c r="E194" s="451">
        <f>E193+'เม.ย.'!E194</f>
        <v>1125920</v>
      </c>
      <c r="F194" s="451">
        <f>F193+'เม.ย.'!F194</f>
        <v>0</v>
      </c>
      <c r="G194" s="451">
        <f>G193+'เม.ย.'!G194</f>
        <v>66453.8</v>
      </c>
      <c r="H194" s="451">
        <f>H193+'เม.ย.'!H194</f>
        <v>0</v>
      </c>
      <c r="I194" s="451">
        <f>I193+'เม.ย.'!I194</f>
        <v>708</v>
      </c>
      <c r="J194" s="451">
        <f>J193+'เม.ย.'!J194</f>
        <v>9464</v>
      </c>
      <c r="K194" s="451">
        <f>K193+'เม.ย.'!K194</f>
        <v>0</v>
      </c>
      <c r="L194" s="451">
        <f>L193+'เม.ย.'!L194</f>
        <v>0</v>
      </c>
      <c r="M194" s="451">
        <f>M193+'เม.ย.'!M194</f>
        <v>0</v>
      </c>
      <c r="N194" s="451">
        <f>N193+'เม.ย.'!N194</f>
        <v>0</v>
      </c>
      <c r="O194" s="451">
        <f>O193+'เม.ย.'!O194</f>
        <v>0</v>
      </c>
      <c r="P194" s="451">
        <f>P193+'เม.ย.'!P194</f>
        <v>0</v>
      </c>
      <c r="Q194" s="451">
        <f>Q193+'เม.ย.'!Q194</f>
        <v>0</v>
      </c>
      <c r="R194" s="451">
        <f>R193+'เม.ย.'!R194</f>
        <v>0</v>
      </c>
      <c r="S194" s="451">
        <f>S193+'เม.ย.'!S194</f>
        <v>0</v>
      </c>
      <c r="T194" s="451">
        <f>T193+'เม.ย.'!T194</f>
        <v>0</v>
      </c>
      <c r="U194" s="437">
        <f t="shared" si="23"/>
        <v>1302445.8</v>
      </c>
    </row>
    <row r="195" spans="1:21" ht="19.5" customHeight="1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</row>
    <row r="199" spans="1:21" ht="19.5" customHeight="1">
      <c r="A199" s="555" t="s">
        <v>275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</row>
    <row r="200" spans="1:21" ht="19.5" customHeight="1">
      <c r="A200" s="556" t="str">
        <f>A172</f>
        <v>รายจ่ายตามงบประมาณ (จ่ายจากเงินอุดหนุน) ประจำเดือนพฤษภาคม  2557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</row>
    <row r="201" spans="1:21" ht="19.5" customHeight="1">
      <c r="A201" s="152" t="s">
        <v>276</v>
      </c>
      <c r="B201" s="557" t="s">
        <v>277</v>
      </c>
      <c r="C201" s="558"/>
      <c r="D201" s="154" t="s">
        <v>278</v>
      </c>
      <c r="E201" s="559" t="s">
        <v>279</v>
      </c>
      <c r="F201" s="559"/>
      <c r="G201" s="154" t="s">
        <v>280</v>
      </c>
      <c r="H201" s="154" t="s">
        <v>281</v>
      </c>
      <c r="I201" s="557" t="s">
        <v>282</v>
      </c>
      <c r="J201" s="560"/>
      <c r="K201" s="558"/>
      <c r="L201" s="153" t="s">
        <v>283</v>
      </c>
      <c r="M201" s="559" t="s">
        <v>284</v>
      </c>
      <c r="N201" s="559"/>
      <c r="O201" s="559"/>
      <c r="P201" s="154" t="s">
        <v>285</v>
      </c>
      <c r="Q201" s="559" t="s">
        <v>286</v>
      </c>
      <c r="R201" s="559"/>
      <c r="S201" s="154" t="s">
        <v>287</v>
      </c>
      <c r="T201" s="154" t="s">
        <v>288</v>
      </c>
      <c r="U201" s="561" t="s">
        <v>81</v>
      </c>
    </row>
    <row r="202" spans="1:21" ht="19.5" customHeight="1">
      <c r="A202" s="163" t="s">
        <v>289</v>
      </c>
      <c r="B202" s="156" t="s">
        <v>290</v>
      </c>
      <c r="C202" s="156" t="s">
        <v>291</v>
      </c>
      <c r="D202" s="156" t="s">
        <v>292</v>
      </c>
      <c r="E202" s="156" t="s">
        <v>293</v>
      </c>
      <c r="F202" s="156" t="s">
        <v>294</v>
      </c>
      <c r="G202" s="156" t="s">
        <v>295</v>
      </c>
      <c r="H202" s="156" t="s">
        <v>296</v>
      </c>
      <c r="I202" s="156" t="s">
        <v>297</v>
      </c>
      <c r="J202" s="156" t="s">
        <v>298</v>
      </c>
      <c r="K202" s="156" t="s">
        <v>299</v>
      </c>
      <c r="L202" s="156" t="s">
        <v>300</v>
      </c>
      <c r="M202" s="156" t="s">
        <v>301</v>
      </c>
      <c r="N202" s="156" t="s">
        <v>302</v>
      </c>
      <c r="O202" s="156" t="s">
        <v>303</v>
      </c>
      <c r="P202" s="156" t="s">
        <v>304</v>
      </c>
      <c r="Q202" s="156" t="s">
        <v>305</v>
      </c>
      <c r="R202" s="156" t="s">
        <v>306</v>
      </c>
      <c r="S202" s="156" t="s">
        <v>307</v>
      </c>
      <c r="T202" s="156" t="s">
        <v>308</v>
      </c>
      <c r="U202" s="562"/>
    </row>
    <row r="203" spans="1:21" ht="19.5" customHeight="1">
      <c r="A203" s="179">
        <v>270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7"/>
      <c r="U203" s="159"/>
    </row>
    <row r="204" spans="1:21" ht="19.5" customHeight="1">
      <c r="A204" s="165">
        <v>271</v>
      </c>
      <c r="B204" s="159">
        <v>0</v>
      </c>
      <c r="C204" s="159">
        <v>0</v>
      </c>
      <c r="D204" s="159">
        <v>0</v>
      </c>
      <c r="E204" s="159">
        <v>0</v>
      </c>
      <c r="F204" s="159">
        <v>0</v>
      </c>
      <c r="G204" s="159">
        <v>0</v>
      </c>
      <c r="H204" s="159">
        <v>0</v>
      </c>
      <c r="I204" s="159">
        <v>0</v>
      </c>
      <c r="J204" s="159">
        <v>0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86">
        <f aca="true" t="shared" si="25" ref="U204:U214">SUM(B204:T204)</f>
        <v>0</v>
      </c>
    </row>
    <row r="205" spans="1:21" ht="19.5" customHeight="1">
      <c r="A205" s="165">
        <v>272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86">
        <f t="shared" si="25"/>
        <v>0</v>
      </c>
    </row>
    <row r="206" spans="1:21" ht="19.5" customHeight="1">
      <c r="A206" s="165">
        <v>273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86">
        <f t="shared" si="25"/>
        <v>0</v>
      </c>
    </row>
    <row r="207" spans="1:21" ht="19.5" customHeight="1">
      <c r="A207" s="165">
        <v>274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86">
        <f t="shared" si="25"/>
        <v>0</v>
      </c>
    </row>
    <row r="208" spans="1:21" ht="19.5" customHeight="1">
      <c r="A208" s="166">
        <v>275</v>
      </c>
      <c r="B208" s="159">
        <v>0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86">
        <f t="shared" si="25"/>
        <v>0</v>
      </c>
    </row>
    <row r="209" spans="1:21" ht="19.5" customHeight="1">
      <c r="A209" s="166">
        <v>276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86">
        <f t="shared" si="25"/>
        <v>0</v>
      </c>
    </row>
    <row r="210" spans="1:21" ht="19.5" customHeight="1">
      <c r="A210" s="166">
        <v>277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86">
        <f t="shared" si="25"/>
        <v>0</v>
      </c>
    </row>
    <row r="211" spans="1:21" ht="19.5" customHeight="1">
      <c r="A211" s="166">
        <v>279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86">
        <f t="shared" si="25"/>
        <v>0</v>
      </c>
    </row>
    <row r="212" spans="1:21" ht="19.5" customHeight="1">
      <c r="A212" s="166">
        <v>281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86">
        <f t="shared" si="25"/>
        <v>0</v>
      </c>
    </row>
    <row r="213" spans="1:21" ht="19.5" customHeight="1">
      <c r="A213" s="166">
        <v>283</v>
      </c>
      <c r="B213" s="159">
        <v>0</v>
      </c>
      <c r="C213" s="159">
        <v>0</v>
      </c>
      <c r="D213" s="159">
        <v>0</v>
      </c>
      <c r="E213" s="441">
        <v>0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86">
        <f t="shared" si="25"/>
        <v>0</v>
      </c>
    </row>
    <row r="214" spans="1:21" ht="19.5" customHeight="1">
      <c r="A214" s="166" t="s">
        <v>313</v>
      </c>
      <c r="B214" s="159">
        <f>SUM(B204:B213)</f>
        <v>0</v>
      </c>
      <c r="C214" s="159">
        <f aca="true" t="shared" si="26" ref="C214:T214">SUM(C204:C213)</f>
        <v>0</v>
      </c>
      <c r="D214" s="159">
        <f t="shared" si="26"/>
        <v>0</v>
      </c>
      <c r="E214" s="441">
        <f t="shared" si="26"/>
        <v>0</v>
      </c>
      <c r="F214" s="159">
        <f t="shared" si="26"/>
        <v>0</v>
      </c>
      <c r="G214" s="159">
        <f t="shared" si="26"/>
        <v>0</v>
      </c>
      <c r="H214" s="159">
        <f t="shared" si="26"/>
        <v>0</v>
      </c>
      <c r="I214" s="159">
        <f t="shared" si="26"/>
        <v>0</v>
      </c>
      <c r="J214" s="159">
        <f t="shared" si="26"/>
        <v>0</v>
      </c>
      <c r="K214" s="159">
        <f t="shared" si="26"/>
        <v>0</v>
      </c>
      <c r="L214" s="159">
        <f t="shared" si="26"/>
        <v>0</v>
      </c>
      <c r="M214" s="159">
        <f t="shared" si="26"/>
        <v>0</v>
      </c>
      <c r="N214" s="159">
        <f t="shared" si="26"/>
        <v>0</v>
      </c>
      <c r="O214" s="159">
        <f t="shared" si="26"/>
        <v>0</v>
      </c>
      <c r="P214" s="159">
        <f t="shared" si="26"/>
        <v>0</v>
      </c>
      <c r="Q214" s="159">
        <f t="shared" si="26"/>
        <v>0</v>
      </c>
      <c r="R214" s="159">
        <f t="shared" si="26"/>
        <v>0</v>
      </c>
      <c r="S214" s="159">
        <f t="shared" si="26"/>
        <v>0</v>
      </c>
      <c r="T214" s="159">
        <f t="shared" si="26"/>
        <v>0</v>
      </c>
      <c r="U214" s="186">
        <f t="shared" si="25"/>
        <v>0</v>
      </c>
    </row>
    <row r="215" spans="1:21" ht="19.5" customHeight="1">
      <c r="A215" s="166" t="s">
        <v>315</v>
      </c>
      <c r="B215" s="451">
        <f>B214+'เม.ย.'!B215</f>
        <v>4934.84</v>
      </c>
      <c r="C215" s="451">
        <f>C214+'เม.ย.'!C215</f>
        <v>0</v>
      </c>
      <c r="D215" s="451">
        <f>D214+'เม.ย.'!D215</f>
        <v>0</v>
      </c>
      <c r="E215" s="451">
        <f>E214+'เม.ย.'!E215</f>
        <v>1138904.9900000002</v>
      </c>
      <c r="F215" s="451">
        <f>F214+'เม.ย.'!F215</f>
        <v>0</v>
      </c>
      <c r="G215" s="451">
        <f>G214+'เม.ย.'!G215</f>
        <v>0</v>
      </c>
      <c r="H215" s="451">
        <f>H214+'เม.ย.'!H215</f>
        <v>0</v>
      </c>
      <c r="I215" s="451">
        <f>I214+'เม.ย.'!I215</f>
        <v>93920</v>
      </c>
      <c r="J215" s="451">
        <f>J214+'เม.ย.'!J215</f>
        <v>0</v>
      </c>
      <c r="K215" s="451">
        <f>K214+'เม.ย.'!K215</f>
        <v>0</v>
      </c>
      <c r="L215" s="451">
        <f>L214+'เม.ย.'!L215</f>
        <v>0</v>
      </c>
      <c r="M215" s="451">
        <f>M214+'เม.ย.'!M215</f>
        <v>0</v>
      </c>
      <c r="N215" s="451">
        <f>N214+'เม.ย.'!N215</f>
        <v>0</v>
      </c>
      <c r="O215" s="451">
        <f>O214+'เม.ย.'!O215</f>
        <v>0</v>
      </c>
      <c r="P215" s="451">
        <f>P214+'เม.ย.'!P215</f>
        <v>0</v>
      </c>
      <c r="Q215" s="451">
        <f>Q214+'เม.ย.'!Q215</f>
        <v>0</v>
      </c>
      <c r="R215" s="451">
        <f>R214+'เม.ย.'!R215</f>
        <v>0</v>
      </c>
      <c r="S215" s="451">
        <f>S214+'เม.ย.'!S215</f>
        <v>0</v>
      </c>
      <c r="T215" s="451">
        <f>T214+'เม.ย.'!T215</f>
        <v>0</v>
      </c>
      <c r="U215" s="437">
        <f>SUM(B215:T215)</f>
        <v>1237759.8300000003</v>
      </c>
    </row>
    <row r="216" spans="1:21" ht="19.5" customHeight="1">
      <c r="A216" s="169">
        <v>300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86"/>
    </row>
    <row r="217" spans="1:21" ht="19.5" customHeight="1">
      <c r="A217" s="166">
        <v>301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86">
        <f aca="true" t="shared" si="27" ref="U217:U222">SUM(B217:T217)</f>
        <v>0</v>
      </c>
    </row>
    <row r="218" spans="1:21" ht="19.5" customHeight="1">
      <c r="A218" s="166">
        <v>303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86">
        <f t="shared" si="27"/>
        <v>0</v>
      </c>
    </row>
    <row r="219" spans="1:21" ht="19.5" customHeight="1">
      <c r="A219" s="166">
        <v>304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86">
        <f t="shared" si="27"/>
        <v>0</v>
      </c>
    </row>
    <row r="220" spans="1:21" ht="19.5" customHeight="1">
      <c r="A220" s="166">
        <v>305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86">
        <f t="shared" si="27"/>
        <v>0</v>
      </c>
    </row>
    <row r="221" spans="1:21" ht="19.5" customHeight="1">
      <c r="A221" s="166" t="s">
        <v>313</v>
      </c>
      <c r="B221" s="159">
        <f>SUM(B217:B220)</f>
        <v>0</v>
      </c>
      <c r="C221" s="159">
        <f aca="true" t="shared" si="28" ref="C221:T221">SUM(C217:C220)</f>
        <v>0</v>
      </c>
      <c r="D221" s="159">
        <f t="shared" si="28"/>
        <v>0</v>
      </c>
      <c r="E221" s="159">
        <f t="shared" si="28"/>
        <v>0</v>
      </c>
      <c r="F221" s="159">
        <f t="shared" si="28"/>
        <v>0</v>
      </c>
      <c r="G221" s="159">
        <f t="shared" si="28"/>
        <v>0</v>
      </c>
      <c r="H221" s="159">
        <f t="shared" si="28"/>
        <v>0</v>
      </c>
      <c r="I221" s="159">
        <f t="shared" si="28"/>
        <v>0</v>
      </c>
      <c r="J221" s="159">
        <f t="shared" si="28"/>
        <v>0</v>
      </c>
      <c r="K221" s="159">
        <f t="shared" si="28"/>
        <v>0</v>
      </c>
      <c r="L221" s="159">
        <f t="shared" si="28"/>
        <v>0</v>
      </c>
      <c r="M221" s="159">
        <f t="shared" si="28"/>
        <v>0</v>
      </c>
      <c r="N221" s="159">
        <f t="shared" si="28"/>
        <v>0</v>
      </c>
      <c r="O221" s="159">
        <f t="shared" si="28"/>
        <v>0</v>
      </c>
      <c r="P221" s="159">
        <f t="shared" si="28"/>
        <v>0</v>
      </c>
      <c r="Q221" s="159">
        <f t="shared" si="28"/>
        <v>0</v>
      </c>
      <c r="R221" s="159">
        <f t="shared" si="28"/>
        <v>0</v>
      </c>
      <c r="S221" s="159">
        <f t="shared" si="28"/>
        <v>0</v>
      </c>
      <c r="T221" s="159">
        <f t="shared" si="28"/>
        <v>0</v>
      </c>
      <c r="U221" s="186">
        <f t="shared" si="27"/>
        <v>0</v>
      </c>
    </row>
    <row r="222" spans="1:21" ht="19.5" customHeight="1">
      <c r="A222" s="166" t="s">
        <v>314</v>
      </c>
      <c r="B222" s="451">
        <f>B221+'เม.ย.'!B222</f>
        <v>0</v>
      </c>
      <c r="C222" s="451">
        <f>C221+'เม.ย.'!C222</f>
        <v>0</v>
      </c>
      <c r="D222" s="451">
        <f>D221+'เม.ย.'!D222</f>
        <v>0</v>
      </c>
      <c r="E222" s="451">
        <f>E221+'เม.ย.'!E222</f>
        <v>0</v>
      </c>
      <c r="F222" s="451">
        <f>F221+'เม.ย.'!F222</f>
        <v>0</v>
      </c>
      <c r="G222" s="451">
        <f>G221+'เม.ย.'!G222</f>
        <v>0</v>
      </c>
      <c r="H222" s="451">
        <f>H221+'เม.ย.'!H222</f>
        <v>0</v>
      </c>
      <c r="I222" s="451">
        <f>I221+'เม.ย.'!I222</f>
        <v>0</v>
      </c>
      <c r="J222" s="451">
        <f>J221+'เม.ย.'!J222</f>
        <v>0</v>
      </c>
      <c r="K222" s="451">
        <f>K221+'เม.ย.'!K222</f>
        <v>0</v>
      </c>
      <c r="L222" s="451">
        <f>L221+'เม.ย.'!L222</f>
        <v>0</v>
      </c>
      <c r="M222" s="451">
        <f>M221+'เม.ย.'!M222</f>
        <v>0</v>
      </c>
      <c r="N222" s="451">
        <f>N221+'เม.ย.'!N222</f>
        <v>0</v>
      </c>
      <c r="O222" s="451">
        <f>O221+'เม.ย.'!O222</f>
        <v>0</v>
      </c>
      <c r="P222" s="451">
        <f>P221+'เม.ย.'!P222</f>
        <v>0</v>
      </c>
      <c r="Q222" s="451">
        <f>Q221+'เม.ย.'!Q222</f>
        <v>0</v>
      </c>
      <c r="R222" s="451">
        <f>R221+'เม.ย.'!R222</f>
        <v>0</v>
      </c>
      <c r="S222" s="451">
        <f>S221+'เม.ย.'!S222</f>
        <v>0</v>
      </c>
      <c r="T222" s="451">
        <f>T221+'เม.ย.'!T222</f>
        <v>0</v>
      </c>
      <c r="U222" s="437">
        <f t="shared" si="27"/>
        <v>0</v>
      </c>
    </row>
    <row r="223" spans="1:21" ht="19.5" customHeight="1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8"/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A200</f>
        <v>รายจ่ายตามงบประมาณ (จ่ายจากเงินอุดหนุน) ประจำเดือนพฤษภาคม  2557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86">
        <f>SUM(B232:T232)</f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0</v>
      </c>
      <c r="F233" s="159">
        <v>150000</v>
      </c>
      <c r="G233" s="159">
        <v>0</v>
      </c>
      <c r="H233" s="159">
        <v>0</v>
      </c>
      <c r="I233" s="446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68">
        <f>SUM(B233:T233)</f>
        <v>150000</v>
      </c>
    </row>
    <row r="234" spans="1:21" ht="19.5" customHeight="1">
      <c r="A234" s="166" t="s">
        <v>313</v>
      </c>
      <c r="B234" s="159">
        <f>SUM(B232:B233)</f>
        <v>0</v>
      </c>
      <c r="C234" s="159">
        <f aca="true" t="shared" si="29" ref="C234:T234">SUM(C232:C233)</f>
        <v>0</v>
      </c>
      <c r="D234" s="159">
        <f t="shared" si="29"/>
        <v>0</v>
      </c>
      <c r="E234" s="159">
        <f t="shared" si="29"/>
        <v>0</v>
      </c>
      <c r="F234" s="159">
        <f t="shared" si="29"/>
        <v>150000</v>
      </c>
      <c r="G234" s="159">
        <f t="shared" si="29"/>
        <v>0</v>
      </c>
      <c r="H234" s="159">
        <f t="shared" si="29"/>
        <v>0</v>
      </c>
      <c r="I234" s="446">
        <f t="shared" si="29"/>
        <v>0</v>
      </c>
      <c r="J234" s="159">
        <f t="shared" si="29"/>
        <v>0</v>
      </c>
      <c r="K234" s="159">
        <f t="shared" si="29"/>
        <v>0</v>
      </c>
      <c r="L234" s="159">
        <f t="shared" si="29"/>
        <v>0</v>
      </c>
      <c r="M234" s="159">
        <f t="shared" si="29"/>
        <v>0</v>
      </c>
      <c r="N234" s="159">
        <f t="shared" si="29"/>
        <v>0</v>
      </c>
      <c r="O234" s="159">
        <f t="shared" si="29"/>
        <v>0</v>
      </c>
      <c r="P234" s="159">
        <f t="shared" si="29"/>
        <v>0</v>
      </c>
      <c r="Q234" s="159">
        <f t="shared" si="29"/>
        <v>0</v>
      </c>
      <c r="R234" s="159">
        <f t="shared" si="29"/>
        <v>0</v>
      </c>
      <c r="S234" s="159">
        <f t="shared" si="29"/>
        <v>0</v>
      </c>
      <c r="T234" s="159">
        <f t="shared" si="29"/>
        <v>0</v>
      </c>
      <c r="U234" s="168">
        <f>SUM(B234:T234)</f>
        <v>150000</v>
      </c>
    </row>
    <row r="235" spans="1:21" ht="19.5" customHeight="1">
      <c r="A235" s="166" t="s">
        <v>314</v>
      </c>
      <c r="B235" s="451">
        <f>B234+'เม.ย.'!B235</f>
        <v>0</v>
      </c>
      <c r="C235" s="451">
        <f>C234+'เม.ย.'!C235</f>
        <v>0</v>
      </c>
      <c r="D235" s="451">
        <f>D234+'เม.ย.'!D235</f>
        <v>0</v>
      </c>
      <c r="E235" s="451">
        <f>E234+'เม.ย.'!E235</f>
        <v>1782000</v>
      </c>
      <c r="F235" s="451">
        <f>F234+'เม.ย.'!F235</f>
        <v>150000</v>
      </c>
      <c r="G235" s="451">
        <f>G234+'เม.ย.'!G235</f>
        <v>0</v>
      </c>
      <c r="H235" s="451">
        <f>H234+'เม.ย.'!H235</f>
        <v>0</v>
      </c>
      <c r="I235" s="451">
        <f>I234+'เม.ย.'!I235</f>
        <v>2435833.6</v>
      </c>
      <c r="J235" s="451">
        <f>J234+'เม.ย.'!J235</f>
        <v>0</v>
      </c>
      <c r="K235" s="451">
        <f>K234+'เม.ย.'!K235</f>
        <v>0</v>
      </c>
      <c r="L235" s="451">
        <f>L234+'เม.ย.'!L235</f>
        <v>0</v>
      </c>
      <c r="M235" s="451">
        <f>M234+'เม.ย.'!M235</f>
        <v>0</v>
      </c>
      <c r="N235" s="451">
        <f>N234+'เม.ย.'!N235</f>
        <v>0</v>
      </c>
      <c r="O235" s="451">
        <f>O234+'เม.ย.'!O235</f>
        <v>0</v>
      </c>
      <c r="P235" s="451">
        <f>P234+'เม.ย.'!P235</f>
        <v>0</v>
      </c>
      <c r="Q235" s="451">
        <f>Q234+'เม.ย.'!Q235</f>
        <v>0</v>
      </c>
      <c r="R235" s="451">
        <f>R234+'เม.ย.'!R235</f>
        <v>0</v>
      </c>
      <c r="S235" s="451">
        <f>S234+'เม.ย.'!S235</f>
        <v>0</v>
      </c>
      <c r="T235" s="451">
        <f>T234+'เม.ย.'!T235</f>
        <v>0</v>
      </c>
      <c r="U235" s="437">
        <f>SUM(B235:T235)</f>
        <v>4367833.6</v>
      </c>
    </row>
    <row r="236" spans="1:21" ht="19.5" customHeight="1">
      <c r="A236" s="169">
        <v>450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86"/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86">
        <f aca="true" t="shared" si="30" ref="U237:U242">SUM(B237:T237)</f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86">
        <f t="shared" si="30"/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86">
        <f t="shared" si="30"/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86">
        <f t="shared" si="30"/>
        <v>0</v>
      </c>
    </row>
    <row r="241" spans="1:21" ht="19.5" customHeight="1">
      <c r="A241" s="166" t="s">
        <v>313</v>
      </c>
      <c r="B241" s="159">
        <f>SUM(B237:B240)</f>
        <v>0</v>
      </c>
      <c r="C241" s="159">
        <f aca="true" t="shared" si="31" ref="C241:T241">SUM(C237:C240)</f>
        <v>0</v>
      </c>
      <c r="D241" s="159">
        <f t="shared" si="31"/>
        <v>0</v>
      </c>
      <c r="E241" s="159">
        <f t="shared" si="31"/>
        <v>0</v>
      </c>
      <c r="F241" s="159">
        <f t="shared" si="31"/>
        <v>0</v>
      </c>
      <c r="G241" s="159">
        <f t="shared" si="31"/>
        <v>0</v>
      </c>
      <c r="H241" s="159">
        <f t="shared" si="31"/>
        <v>0</v>
      </c>
      <c r="I241" s="159">
        <f t="shared" si="31"/>
        <v>0</v>
      </c>
      <c r="J241" s="159">
        <f t="shared" si="31"/>
        <v>0</v>
      </c>
      <c r="K241" s="159">
        <f t="shared" si="31"/>
        <v>0</v>
      </c>
      <c r="L241" s="159">
        <f t="shared" si="31"/>
        <v>0</v>
      </c>
      <c r="M241" s="159">
        <f t="shared" si="31"/>
        <v>0</v>
      </c>
      <c r="N241" s="159">
        <f t="shared" si="31"/>
        <v>0</v>
      </c>
      <c r="O241" s="159">
        <f t="shared" si="31"/>
        <v>0</v>
      </c>
      <c r="P241" s="159">
        <f t="shared" si="31"/>
        <v>0</v>
      </c>
      <c r="Q241" s="159">
        <f t="shared" si="31"/>
        <v>0</v>
      </c>
      <c r="R241" s="159">
        <f t="shared" si="31"/>
        <v>0</v>
      </c>
      <c r="S241" s="159">
        <f t="shared" si="31"/>
        <v>0</v>
      </c>
      <c r="T241" s="159">
        <f t="shared" si="31"/>
        <v>0</v>
      </c>
      <c r="U241" s="186">
        <f t="shared" si="30"/>
        <v>0</v>
      </c>
    </row>
    <row r="242" spans="1:21" ht="19.5" customHeight="1">
      <c r="A242" s="166" t="s">
        <v>314</v>
      </c>
      <c r="B242" s="451">
        <f>B241+'เม.ย.'!B242</f>
        <v>0</v>
      </c>
      <c r="C242" s="451">
        <f>C241+'เม.ย.'!C242</f>
        <v>0</v>
      </c>
      <c r="D242" s="451">
        <f>D241+'เม.ย.'!D242</f>
        <v>0</v>
      </c>
      <c r="E242" s="451">
        <f>E241+'เม.ย.'!E242</f>
        <v>0</v>
      </c>
      <c r="F242" s="451">
        <f>F241+'เม.ย.'!F242</f>
        <v>0</v>
      </c>
      <c r="G242" s="451">
        <f>G241+'เม.ย.'!G242</f>
        <v>0</v>
      </c>
      <c r="H242" s="451">
        <f>H241+'เม.ย.'!H242</f>
        <v>0</v>
      </c>
      <c r="I242" s="451">
        <f>I241+'เม.ย.'!I242</f>
        <v>0</v>
      </c>
      <c r="J242" s="451">
        <f>J241+'เม.ย.'!J242</f>
        <v>0</v>
      </c>
      <c r="K242" s="451">
        <f>K241+'เม.ย.'!K242</f>
        <v>0</v>
      </c>
      <c r="L242" s="451">
        <f>L241+'เม.ย.'!L242</f>
        <v>0</v>
      </c>
      <c r="M242" s="451">
        <f>M241+'เม.ย.'!M242</f>
        <v>0</v>
      </c>
      <c r="N242" s="451">
        <f>N241+'เม.ย.'!N242</f>
        <v>0</v>
      </c>
      <c r="O242" s="451">
        <f>O241+'เม.ย.'!O242</f>
        <v>0</v>
      </c>
      <c r="P242" s="451">
        <f>P241+'เม.ย.'!P242</f>
        <v>0</v>
      </c>
      <c r="Q242" s="451">
        <f>Q241+'เม.ย.'!Q242</f>
        <v>0</v>
      </c>
      <c r="R242" s="451">
        <f>R241+'เม.ย.'!R242</f>
        <v>0</v>
      </c>
      <c r="S242" s="451">
        <f>S241+'เม.ย.'!S242</f>
        <v>0</v>
      </c>
      <c r="T242" s="451">
        <f>T241+'เม.ย.'!T242</f>
        <v>0</v>
      </c>
      <c r="U242" s="437">
        <f t="shared" si="30"/>
        <v>0</v>
      </c>
    </row>
    <row r="243" spans="1:21" ht="19.5" customHeight="1">
      <c r="A243" s="169">
        <v>500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86"/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86">
        <f aca="true" t="shared" si="32" ref="U244:U250">SUM(B244:T244)</f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86">
        <f t="shared" si="32"/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86">
        <f t="shared" si="32"/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86">
        <f t="shared" si="32"/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86">
        <f t="shared" si="32"/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86">
        <f t="shared" si="32"/>
        <v>0</v>
      </c>
    </row>
    <row r="250" spans="1:21" ht="19.5" customHeight="1">
      <c r="A250" s="166" t="s">
        <v>313</v>
      </c>
      <c r="B250" s="159">
        <f>SUM(B244:B249)</f>
        <v>0</v>
      </c>
      <c r="C250" s="159">
        <f aca="true" t="shared" si="33" ref="C250:T250">SUM(C244:C249)</f>
        <v>0</v>
      </c>
      <c r="D250" s="159">
        <f t="shared" si="33"/>
        <v>0</v>
      </c>
      <c r="E250" s="159">
        <f t="shared" si="33"/>
        <v>0</v>
      </c>
      <c r="F250" s="159">
        <f t="shared" si="33"/>
        <v>0</v>
      </c>
      <c r="G250" s="159">
        <f t="shared" si="33"/>
        <v>0</v>
      </c>
      <c r="H250" s="159">
        <f t="shared" si="33"/>
        <v>0</v>
      </c>
      <c r="I250" s="159">
        <f t="shared" si="33"/>
        <v>0</v>
      </c>
      <c r="J250" s="159">
        <f t="shared" si="33"/>
        <v>0</v>
      </c>
      <c r="K250" s="159">
        <f t="shared" si="33"/>
        <v>0</v>
      </c>
      <c r="L250" s="159">
        <f t="shared" si="33"/>
        <v>0</v>
      </c>
      <c r="M250" s="159">
        <f t="shared" si="33"/>
        <v>0</v>
      </c>
      <c r="N250" s="159">
        <f t="shared" si="33"/>
        <v>0</v>
      </c>
      <c r="O250" s="159">
        <f t="shared" si="33"/>
        <v>0</v>
      </c>
      <c r="P250" s="159">
        <f t="shared" si="33"/>
        <v>0</v>
      </c>
      <c r="Q250" s="159">
        <f t="shared" si="33"/>
        <v>0</v>
      </c>
      <c r="R250" s="159">
        <f t="shared" si="33"/>
        <v>0</v>
      </c>
      <c r="S250" s="159">
        <f t="shared" si="33"/>
        <v>0</v>
      </c>
      <c r="T250" s="159">
        <f t="shared" si="33"/>
        <v>0</v>
      </c>
      <c r="U250" s="186">
        <f t="shared" si="32"/>
        <v>0</v>
      </c>
    </row>
    <row r="251" spans="1:21" ht="19.5" customHeight="1">
      <c r="A251" s="166" t="s">
        <v>314</v>
      </c>
      <c r="B251" s="451">
        <f>B250+'เม.ย.'!B251</f>
        <v>0</v>
      </c>
      <c r="C251" s="451">
        <f>C250+'เม.ย.'!C251</f>
        <v>0</v>
      </c>
      <c r="D251" s="451">
        <f>D250+'เม.ย.'!D251</f>
        <v>0</v>
      </c>
      <c r="E251" s="451">
        <f>E250+'เม.ย.'!E251</f>
        <v>0</v>
      </c>
      <c r="F251" s="451">
        <f>F250+'เม.ย.'!F251</f>
        <v>0</v>
      </c>
      <c r="G251" s="451">
        <f>G250+'เม.ย.'!G251</f>
        <v>0</v>
      </c>
      <c r="H251" s="451">
        <f>H250+'เม.ย.'!H251</f>
        <v>0</v>
      </c>
      <c r="I251" s="451">
        <f>I250+'เม.ย.'!I251</f>
        <v>0</v>
      </c>
      <c r="J251" s="451">
        <f>J250+'เม.ย.'!J251</f>
        <v>0</v>
      </c>
      <c r="K251" s="451">
        <f>K250+'เม.ย.'!K251</f>
        <v>0</v>
      </c>
      <c r="L251" s="451">
        <f>L250+'เม.ย.'!L251</f>
        <v>0</v>
      </c>
      <c r="M251" s="451">
        <f>M250+'เม.ย.'!M251</f>
        <v>0</v>
      </c>
      <c r="N251" s="451">
        <f>N250+'เม.ย.'!N251</f>
        <v>0</v>
      </c>
      <c r="O251" s="451">
        <f>O250+'เม.ย.'!O251</f>
        <v>0</v>
      </c>
      <c r="P251" s="451">
        <f>P250+'เม.ย.'!P251</f>
        <v>0</v>
      </c>
      <c r="Q251" s="451">
        <f>Q250+'เม.ย.'!Q251</f>
        <v>0</v>
      </c>
      <c r="R251" s="451">
        <f>R250+'เม.ย.'!R251</f>
        <v>0</v>
      </c>
      <c r="S251" s="451">
        <f>S250+'เม.ย.'!S251</f>
        <v>0</v>
      </c>
      <c r="T251" s="451">
        <f>T250+'เม.ย.'!T251</f>
        <v>0</v>
      </c>
      <c r="U251" s="437">
        <f>SUM(B251:T251)</f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ประจำเดือนพฤษภาคม  2557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86">
        <f aca="true" t="shared" si="34" ref="U261:U266">SUM(B261:T261)</f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86">
        <f t="shared" si="34"/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86">
        <f t="shared" si="34"/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86">
        <f t="shared" si="34"/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86">
        <f t="shared" si="34"/>
        <v>0</v>
      </c>
    </row>
    <row r="266" spans="1:21" ht="19.5" customHeight="1">
      <c r="A266" s="166" t="s">
        <v>313</v>
      </c>
      <c r="B266" s="159">
        <f>SUM(B261:B265)</f>
        <v>0</v>
      </c>
      <c r="C266" s="159">
        <f aca="true" t="shared" si="35" ref="C266:T266">SUM(C261:C265)</f>
        <v>0</v>
      </c>
      <c r="D266" s="159">
        <f t="shared" si="35"/>
        <v>0</v>
      </c>
      <c r="E266" s="159">
        <f t="shared" si="35"/>
        <v>0</v>
      </c>
      <c r="F266" s="159">
        <f t="shared" si="35"/>
        <v>0</v>
      </c>
      <c r="G266" s="159">
        <f t="shared" si="35"/>
        <v>0</v>
      </c>
      <c r="H266" s="159">
        <f t="shared" si="35"/>
        <v>0</v>
      </c>
      <c r="I266" s="159">
        <f t="shared" si="35"/>
        <v>0</v>
      </c>
      <c r="J266" s="159">
        <f t="shared" si="35"/>
        <v>0</v>
      </c>
      <c r="K266" s="159">
        <f t="shared" si="35"/>
        <v>0</v>
      </c>
      <c r="L266" s="159">
        <f t="shared" si="35"/>
        <v>0</v>
      </c>
      <c r="M266" s="159">
        <f t="shared" si="35"/>
        <v>0</v>
      </c>
      <c r="N266" s="159">
        <f t="shared" si="35"/>
        <v>0</v>
      </c>
      <c r="O266" s="159">
        <f t="shared" si="35"/>
        <v>0</v>
      </c>
      <c r="P266" s="159">
        <f t="shared" si="35"/>
        <v>0</v>
      </c>
      <c r="Q266" s="159">
        <f t="shared" si="35"/>
        <v>0</v>
      </c>
      <c r="R266" s="159">
        <f t="shared" si="35"/>
        <v>0</v>
      </c>
      <c r="S266" s="159">
        <f t="shared" si="35"/>
        <v>0</v>
      </c>
      <c r="T266" s="159">
        <f t="shared" si="35"/>
        <v>0</v>
      </c>
      <c r="U266" s="186">
        <f t="shared" si="34"/>
        <v>0</v>
      </c>
    </row>
    <row r="267" spans="1:22" ht="19.5" customHeight="1">
      <c r="A267" s="166" t="s">
        <v>314</v>
      </c>
      <c r="B267" s="451">
        <f>B266+'เม.ย.'!B267</f>
        <v>0</v>
      </c>
      <c r="C267" s="451">
        <f>C266+'เม.ย.'!C267</f>
        <v>0</v>
      </c>
      <c r="D267" s="451">
        <f>D266+'เม.ย.'!D267</f>
        <v>0</v>
      </c>
      <c r="E267" s="451">
        <f>E266+'เม.ย.'!E267</f>
        <v>0</v>
      </c>
      <c r="F267" s="451">
        <f>F266+'เม.ย.'!F267</f>
        <v>0</v>
      </c>
      <c r="G267" s="451">
        <f>G266+'เม.ย.'!G267</f>
        <v>0</v>
      </c>
      <c r="H267" s="451">
        <f>H266+'เม.ย.'!H267</f>
        <v>0</v>
      </c>
      <c r="I267" s="451">
        <f>I266+'เม.ย.'!I267</f>
        <v>0</v>
      </c>
      <c r="J267" s="451">
        <f>J266+'เม.ย.'!J267</f>
        <v>0</v>
      </c>
      <c r="K267" s="451">
        <f>K266+'เม.ย.'!K267</f>
        <v>0</v>
      </c>
      <c r="L267" s="451">
        <f>L266+'เม.ย.'!L267</f>
        <v>0</v>
      </c>
      <c r="M267" s="451">
        <f>M266+'เม.ย.'!M267</f>
        <v>0</v>
      </c>
      <c r="N267" s="451">
        <f>N266+'เม.ย.'!N267</f>
        <v>0</v>
      </c>
      <c r="O267" s="451">
        <f>O266+'เม.ย.'!O267</f>
        <v>0</v>
      </c>
      <c r="P267" s="451">
        <f>P266+'เม.ย.'!P267</f>
        <v>0</v>
      </c>
      <c r="Q267" s="451">
        <f>Q266+'เม.ย.'!Q267</f>
        <v>0</v>
      </c>
      <c r="R267" s="451">
        <f>R266+'เม.ย.'!R267</f>
        <v>0</v>
      </c>
      <c r="S267" s="451">
        <f>S266+'เม.ย.'!S267</f>
        <v>0</v>
      </c>
      <c r="T267" s="451">
        <f>T266+'เม.ย.'!T267</f>
        <v>0</v>
      </c>
      <c r="U267" s="437">
        <f>SUM(B267:T267)</f>
        <v>0</v>
      </c>
      <c r="V267" s="442">
        <f>U267+U251+U242+U235+U222+U215+U194+U187+U170+U165+U160+U152</f>
        <v>6922039.2299999995</v>
      </c>
    </row>
    <row r="268" ht="19.5" customHeight="1">
      <c r="V268" s="190">
        <f>V267+V129</f>
        <v>14449525.5</v>
      </c>
    </row>
  </sheetData>
  <sheetProtection/>
  <mergeCells count="81">
    <mergeCell ref="A1:U1"/>
    <mergeCell ref="A2:U2"/>
    <mergeCell ref="B3:C3"/>
    <mergeCell ref="E3:F3"/>
    <mergeCell ref="I3:K3"/>
    <mergeCell ref="M3:O3"/>
    <mergeCell ref="Q3:R3"/>
    <mergeCell ref="U3:U4"/>
    <mergeCell ref="A30:U30"/>
    <mergeCell ref="A31:U31"/>
    <mergeCell ref="B32:C32"/>
    <mergeCell ref="E32:F32"/>
    <mergeCell ref="I32:K32"/>
    <mergeCell ref="M32:O32"/>
    <mergeCell ref="Q32:R32"/>
    <mergeCell ref="U32:U33"/>
    <mergeCell ref="A58:U58"/>
    <mergeCell ref="A59:U59"/>
    <mergeCell ref="B60:C60"/>
    <mergeCell ref="E60:F60"/>
    <mergeCell ref="I60:K60"/>
    <mergeCell ref="M60:O60"/>
    <mergeCell ref="Q60:R60"/>
    <mergeCell ref="U60:U61"/>
    <mergeCell ref="A86:U86"/>
    <mergeCell ref="A87:U87"/>
    <mergeCell ref="B88:C88"/>
    <mergeCell ref="E88:F88"/>
    <mergeCell ref="I88:K88"/>
    <mergeCell ref="M88:O88"/>
    <mergeCell ref="Q88:R88"/>
    <mergeCell ref="U88:U89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Q132:R132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71:U171"/>
    <mergeCell ref="A172:U172"/>
    <mergeCell ref="B173:C173"/>
    <mergeCell ref="E173:F173"/>
    <mergeCell ref="I173:K173"/>
    <mergeCell ref="M173:O173"/>
    <mergeCell ref="Q173:R173"/>
    <mergeCell ref="U173:U174"/>
    <mergeCell ref="A199:U199"/>
    <mergeCell ref="A200:U200"/>
    <mergeCell ref="B201:C201"/>
    <mergeCell ref="E201:F201"/>
    <mergeCell ref="I201:K201"/>
    <mergeCell ref="M201:O201"/>
    <mergeCell ref="Q201:R201"/>
    <mergeCell ref="U201:U202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256:U256"/>
    <mergeCell ref="A257:U257"/>
    <mergeCell ref="B258:C258"/>
    <mergeCell ref="E258:F258"/>
    <mergeCell ref="I258:K258"/>
    <mergeCell ref="M258:O258"/>
    <mergeCell ref="Q258:R258"/>
    <mergeCell ref="U258:U259"/>
  </mergeCells>
  <printOptions/>
  <pageMargins left="0.27" right="0.17" top="0.37" bottom="0.18" header="0.21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B36">
      <selection activeCell="H48" sqref="H48"/>
    </sheetView>
  </sheetViews>
  <sheetFormatPr defaultColWidth="9.140625" defaultRowHeight="12.75"/>
  <cols>
    <col min="1" max="1" width="33.00390625" style="0" customWidth="1"/>
    <col min="2" max="2" width="19.00390625" style="0" customWidth="1"/>
    <col min="3" max="3" width="8.7109375" style="0" customWidth="1"/>
    <col min="4" max="4" width="13.140625" style="0" customWidth="1"/>
    <col min="5" max="5" width="3.140625" style="0" customWidth="1"/>
    <col min="6" max="6" width="15.57421875" style="198" customWidth="1"/>
    <col min="7" max="7" width="4.140625" style="0" customWidth="1"/>
    <col min="8" max="8" width="36.7109375" style="0" customWidth="1"/>
    <col min="9" max="9" width="14.57421875" style="0" customWidth="1"/>
    <col min="10" max="11" width="14.57421875" style="198" customWidth="1"/>
    <col min="12" max="12" width="15.28125" style="198" customWidth="1"/>
  </cols>
  <sheetData>
    <row r="1" spans="1:6" ht="23.25">
      <c r="A1" s="479" t="s">
        <v>68</v>
      </c>
      <c r="B1" s="479"/>
      <c r="C1" s="479"/>
      <c r="D1" s="479"/>
      <c r="E1" s="479"/>
      <c r="F1" s="479"/>
    </row>
    <row r="2" spans="1:6" ht="21">
      <c r="A2" s="480" t="s">
        <v>69</v>
      </c>
      <c r="B2" s="480"/>
      <c r="C2" s="480"/>
      <c r="D2" s="480"/>
      <c r="E2" s="480"/>
      <c r="F2" s="480"/>
    </row>
    <row r="3" spans="1:6" ht="21">
      <c r="A3" s="481" t="s">
        <v>467</v>
      </c>
      <c r="B3" s="481"/>
      <c r="C3" s="481"/>
      <c r="D3" s="481"/>
      <c r="E3" s="481"/>
      <c r="F3" s="481"/>
    </row>
    <row r="4" spans="1:12" ht="26.25">
      <c r="A4" s="39"/>
      <c r="B4" s="115"/>
      <c r="C4" s="40" t="s">
        <v>3</v>
      </c>
      <c r="D4" s="483" t="s">
        <v>70</v>
      </c>
      <c r="E4" s="484"/>
      <c r="F4" s="349" t="s">
        <v>71</v>
      </c>
      <c r="H4" s="482" t="s">
        <v>130</v>
      </c>
      <c r="I4" s="482"/>
      <c r="J4" s="482"/>
      <c r="K4" s="482"/>
      <c r="L4" s="482"/>
    </row>
    <row r="5" spans="1:12" ht="21.75" customHeight="1">
      <c r="A5" s="41" t="s">
        <v>72</v>
      </c>
      <c r="B5" s="109"/>
      <c r="C5" s="42"/>
      <c r="D5" s="43"/>
      <c r="E5" s="44"/>
      <c r="F5" s="42"/>
      <c r="H5" s="476" t="s">
        <v>131</v>
      </c>
      <c r="I5" s="476"/>
      <c r="J5" s="476"/>
      <c r="K5" s="476"/>
      <c r="L5" s="476"/>
    </row>
    <row r="6" spans="1:12" ht="21.75" customHeight="1">
      <c r="A6" s="45" t="s">
        <v>73</v>
      </c>
      <c r="B6" s="110"/>
      <c r="C6" s="46" t="s">
        <v>74</v>
      </c>
      <c r="D6" s="47"/>
      <c r="E6" s="48"/>
      <c r="F6" s="86"/>
      <c r="H6" s="476" t="s">
        <v>132</v>
      </c>
      <c r="I6" s="476"/>
      <c r="J6" s="476"/>
      <c r="K6" s="476"/>
      <c r="L6" s="476"/>
    </row>
    <row r="7" spans="1:12" ht="21.75" customHeight="1">
      <c r="A7" s="50" t="s">
        <v>75</v>
      </c>
      <c r="B7" s="111"/>
      <c r="C7" s="46" t="s">
        <v>8</v>
      </c>
      <c r="D7" s="47">
        <v>50000</v>
      </c>
      <c r="E7" s="48" t="s">
        <v>57</v>
      </c>
      <c r="F7" s="315">
        <v>69362</v>
      </c>
      <c r="H7" s="477" t="s">
        <v>459</v>
      </c>
      <c r="I7" s="477"/>
      <c r="J7" s="477"/>
      <c r="K7" s="477"/>
      <c r="L7" s="477"/>
    </row>
    <row r="8" spans="1:12" ht="21.75" customHeight="1">
      <c r="A8" s="50" t="s">
        <v>76</v>
      </c>
      <c r="B8" s="111"/>
      <c r="C8" s="46" t="s">
        <v>77</v>
      </c>
      <c r="D8" s="47">
        <v>103000</v>
      </c>
      <c r="E8" s="48" t="s">
        <v>57</v>
      </c>
      <c r="F8" s="315">
        <v>122757.42</v>
      </c>
      <c r="H8" s="124" t="s">
        <v>133</v>
      </c>
      <c r="I8" s="125" t="s">
        <v>134</v>
      </c>
      <c r="J8" s="126" t="s">
        <v>135</v>
      </c>
      <c r="K8" s="125" t="s">
        <v>136</v>
      </c>
      <c r="L8" s="127" t="s">
        <v>137</v>
      </c>
    </row>
    <row r="9" spans="1:12" ht="21.75" customHeight="1">
      <c r="A9" s="50" t="s">
        <v>78</v>
      </c>
      <c r="B9" s="111"/>
      <c r="C9" s="46" t="s">
        <v>79</v>
      </c>
      <c r="D9" s="47">
        <v>3500</v>
      </c>
      <c r="E9" s="48" t="s">
        <v>57</v>
      </c>
      <c r="F9" s="315">
        <v>3010</v>
      </c>
      <c r="H9" s="128" t="s">
        <v>138</v>
      </c>
      <c r="I9" s="129">
        <v>694445</v>
      </c>
      <c r="J9" s="130">
        <v>0</v>
      </c>
      <c r="K9" s="130">
        <v>33810</v>
      </c>
      <c r="L9" s="129">
        <f>I9+J9-K9</f>
        <v>660635</v>
      </c>
    </row>
    <row r="10" spans="1:12" ht="21.75" customHeight="1">
      <c r="A10" s="51" t="s">
        <v>80</v>
      </c>
      <c r="B10" s="112"/>
      <c r="C10" s="52" t="s">
        <v>11</v>
      </c>
      <c r="D10" s="53">
        <v>500</v>
      </c>
      <c r="E10" s="54" t="s">
        <v>57</v>
      </c>
      <c r="F10" s="316">
        <v>0</v>
      </c>
      <c r="H10" s="128" t="s">
        <v>330</v>
      </c>
      <c r="I10" s="130">
        <v>0</v>
      </c>
      <c r="J10" s="130">
        <v>118395</v>
      </c>
      <c r="K10" s="130">
        <v>118395</v>
      </c>
      <c r="L10" s="129">
        <f aca="true" t="shared" si="0" ref="L10:L20">I10+J10-K10</f>
        <v>0</v>
      </c>
    </row>
    <row r="11" spans="1:12" ht="21.75" customHeight="1">
      <c r="A11" s="486" t="s">
        <v>81</v>
      </c>
      <c r="B11" s="487"/>
      <c r="C11" s="56"/>
      <c r="D11" s="57">
        <f>SUM(D7:D10)</f>
        <v>157000</v>
      </c>
      <c r="E11" s="58" t="s">
        <v>57</v>
      </c>
      <c r="F11" s="350">
        <f>SUM(F7:F10)</f>
        <v>195129.41999999998</v>
      </c>
      <c r="H11" s="128" t="s">
        <v>139</v>
      </c>
      <c r="I11" s="130">
        <v>0</v>
      </c>
      <c r="J11" s="130">
        <v>62443</v>
      </c>
      <c r="K11" s="130">
        <v>62443</v>
      </c>
      <c r="L11" s="129">
        <f t="shared" si="0"/>
        <v>0</v>
      </c>
    </row>
    <row r="12" spans="1:12" ht="21.75" customHeight="1">
      <c r="A12" s="41" t="s">
        <v>82</v>
      </c>
      <c r="B12" s="109"/>
      <c r="C12" s="59" t="s">
        <v>83</v>
      </c>
      <c r="D12" s="60"/>
      <c r="E12" s="44"/>
      <c r="F12" s="317"/>
      <c r="H12" s="128" t="s">
        <v>140</v>
      </c>
      <c r="I12" s="130">
        <v>0</v>
      </c>
      <c r="J12" s="130">
        <v>0</v>
      </c>
      <c r="K12" s="130">
        <v>0</v>
      </c>
      <c r="L12" s="129">
        <f t="shared" si="0"/>
        <v>0</v>
      </c>
    </row>
    <row r="13" spans="1:12" ht="21.75" customHeight="1">
      <c r="A13" s="62" t="s">
        <v>84</v>
      </c>
      <c r="B13" s="111"/>
      <c r="C13" s="63" t="s">
        <v>13</v>
      </c>
      <c r="D13" s="47">
        <v>400</v>
      </c>
      <c r="E13" s="48" t="s">
        <v>57</v>
      </c>
      <c r="F13" s="315">
        <v>0</v>
      </c>
      <c r="H13" s="128" t="s">
        <v>141</v>
      </c>
      <c r="I13" s="130">
        <v>8073.48</v>
      </c>
      <c r="J13" s="130">
        <v>8.04</v>
      </c>
      <c r="K13" s="130">
        <v>0</v>
      </c>
      <c r="L13" s="129">
        <f t="shared" si="0"/>
        <v>8081.5199999999995</v>
      </c>
    </row>
    <row r="14" spans="1:12" ht="21.75" customHeight="1">
      <c r="A14" s="50" t="s">
        <v>85</v>
      </c>
      <c r="B14" s="111"/>
      <c r="C14" s="63" t="s">
        <v>86</v>
      </c>
      <c r="D14" s="49" t="s">
        <v>57</v>
      </c>
      <c r="E14" s="48"/>
      <c r="F14" s="315">
        <v>0</v>
      </c>
      <c r="H14" s="128" t="s">
        <v>142</v>
      </c>
      <c r="I14" s="130">
        <v>5208.18</v>
      </c>
      <c r="J14" s="130">
        <v>370.6</v>
      </c>
      <c r="K14" s="130">
        <v>5208.18</v>
      </c>
      <c r="L14" s="129">
        <f>I14+J14-K14</f>
        <v>370.60000000000036</v>
      </c>
    </row>
    <row r="15" spans="1:12" ht="21.75" customHeight="1">
      <c r="A15" s="50" t="s">
        <v>87</v>
      </c>
      <c r="B15" s="111"/>
      <c r="C15" s="63" t="s">
        <v>88</v>
      </c>
      <c r="D15" s="47">
        <v>0</v>
      </c>
      <c r="E15" s="48" t="s">
        <v>57</v>
      </c>
      <c r="F15" s="315">
        <v>0</v>
      </c>
      <c r="H15" s="128" t="s">
        <v>143</v>
      </c>
      <c r="I15" s="131">
        <v>1500000</v>
      </c>
      <c r="J15" s="130">
        <v>0</v>
      </c>
      <c r="K15" s="130">
        <v>0</v>
      </c>
      <c r="L15" s="129">
        <f t="shared" si="0"/>
        <v>1500000</v>
      </c>
    </row>
    <row r="16" spans="1:12" ht="21.75" customHeight="1">
      <c r="A16" s="50" t="s">
        <v>325</v>
      </c>
      <c r="B16" s="111"/>
      <c r="C16" s="63" t="s">
        <v>326</v>
      </c>
      <c r="D16" s="49">
        <v>20000</v>
      </c>
      <c r="E16" s="48"/>
      <c r="F16" s="315">
        <v>0</v>
      </c>
      <c r="H16" s="128" t="s">
        <v>144</v>
      </c>
      <c r="I16" s="131">
        <v>50140.25</v>
      </c>
      <c r="J16" s="130">
        <v>1592.96</v>
      </c>
      <c r="K16" s="130">
        <v>0</v>
      </c>
      <c r="L16" s="129">
        <f t="shared" si="0"/>
        <v>51733.21</v>
      </c>
    </row>
    <row r="17" spans="1:12" ht="21.75" customHeight="1">
      <c r="A17" s="50" t="s">
        <v>89</v>
      </c>
      <c r="B17" s="111"/>
      <c r="C17" s="63" t="s">
        <v>16</v>
      </c>
      <c r="D17" s="47">
        <v>95000</v>
      </c>
      <c r="E17" s="48" t="s">
        <v>57</v>
      </c>
      <c r="F17" s="315">
        <v>184029.63</v>
      </c>
      <c r="H17" s="128" t="s">
        <v>145</v>
      </c>
      <c r="I17" s="130">
        <v>-1108300</v>
      </c>
      <c r="J17" s="130">
        <v>8300</v>
      </c>
      <c r="K17" s="130">
        <v>0</v>
      </c>
      <c r="L17" s="129">
        <f t="shared" si="0"/>
        <v>-1100000</v>
      </c>
    </row>
    <row r="18" spans="1:12" ht="21.75" customHeight="1">
      <c r="A18" s="50" t="s">
        <v>90</v>
      </c>
      <c r="B18" s="111"/>
      <c r="C18" s="64">
        <v>141</v>
      </c>
      <c r="D18" s="49" t="s">
        <v>57</v>
      </c>
      <c r="E18" s="48"/>
      <c r="F18" s="315">
        <v>0</v>
      </c>
      <c r="H18" s="128" t="s">
        <v>334</v>
      </c>
      <c r="I18" s="130">
        <v>0</v>
      </c>
      <c r="J18" s="130">
        <v>833800</v>
      </c>
      <c r="K18" s="130">
        <v>0</v>
      </c>
      <c r="L18" s="129">
        <f t="shared" si="0"/>
        <v>833800</v>
      </c>
    </row>
    <row r="19" spans="1:12" ht="21.75" customHeight="1">
      <c r="A19" s="50" t="s">
        <v>91</v>
      </c>
      <c r="B19" s="111"/>
      <c r="C19" s="63" t="s">
        <v>92</v>
      </c>
      <c r="D19" s="47">
        <v>7500</v>
      </c>
      <c r="E19" s="48" t="s">
        <v>57</v>
      </c>
      <c r="F19" s="315">
        <v>0</v>
      </c>
      <c r="H19" s="355" t="s">
        <v>428</v>
      </c>
      <c r="I19" s="129">
        <v>0</v>
      </c>
      <c r="J19" s="129">
        <v>11203</v>
      </c>
      <c r="K19" s="129">
        <v>11203</v>
      </c>
      <c r="L19" s="129">
        <f t="shared" si="0"/>
        <v>0</v>
      </c>
    </row>
    <row r="20" spans="1:12" ht="21.75" customHeight="1" thickBot="1">
      <c r="A20" s="50" t="s">
        <v>93</v>
      </c>
      <c r="B20" s="111"/>
      <c r="C20" s="63" t="s">
        <v>94</v>
      </c>
      <c r="D20" s="47">
        <v>5000</v>
      </c>
      <c r="E20" s="48" t="s">
        <v>57</v>
      </c>
      <c r="F20" s="315">
        <v>723</v>
      </c>
      <c r="H20" s="120" t="s">
        <v>81</v>
      </c>
      <c r="I20" s="354">
        <f>SUM(I9:I19)</f>
        <v>1149566.9100000001</v>
      </c>
      <c r="J20" s="354">
        <f>SUM(J9:J19)</f>
        <v>1036112.6</v>
      </c>
      <c r="K20" s="354">
        <f>SUM(K9:K19)</f>
        <v>231059.18</v>
      </c>
      <c r="L20" s="129">
        <f t="shared" si="0"/>
        <v>1954620.3300000003</v>
      </c>
    </row>
    <row r="21" spans="1:12" ht="21.75" customHeight="1" thickTop="1">
      <c r="A21" s="50" t="s">
        <v>95</v>
      </c>
      <c r="B21" s="111"/>
      <c r="C21" s="63" t="s">
        <v>96</v>
      </c>
      <c r="D21" s="49">
        <v>3000</v>
      </c>
      <c r="E21" s="48" t="s">
        <v>57</v>
      </c>
      <c r="F21" s="315">
        <v>7600</v>
      </c>
      <c r="H21" s="132"/>
      <c r="I21" s="132"/>
      <c r="J21" s="312"/>
      <c r="K21" s="312"/>
      <c r="L21" s="312"/>
    </row>
    <row r="22" spans="1:12" ht="21.75" customHeight="1">
      <c r="A22" s="194" t="s">
        <v>328</v>
      </c>
      <c r="B22" s="195"/>
      <c r="C22" s="63" t="s">
        <v>329</v>
      </c>
      <c r="D22" s="196">
        <v>6000</v>
      </c>
      <c r="E22" s="197" t="s">
        <v>57</v>
      </c>
      <c r="F22" s="318">
        <v>4000</v>
      </c>
      <c r="H22" s="132"/>
      <c r="I22" s="132"/>
      <c r="J22" s="312"/>
      <c r="K22" s="312"/>
      <c r="L22" s="312"/>
    </row>
    <row r="23" spans="1:6" ht="21.75" customHeight="1">
      <c r="A23" s="51" t="s">
        <v>327</v>
      </c>
      <c r="B23" s="112"/>
      <c r="C23" s="65">
        <v>150</v>
      </c>
      <c r="D23" s="55" t="s">
        <v>57</v>
      </c>
      <c r="E23" s="54"/>
      <c r="F23" s="316">
        <v>0</v>
      </c>
    </row>
    <row r="24" spans="1:6" ht="21.75" customHeight="1">
      <c r="A24" s="486" t="s">
        <v>81</v>
      </c>
      <c r="B24" s="488"/>
      <c r="C24" s="66"/>
      <c r="D24" s="67">
        <f>SUM(D13:D23)</f>
        <v>136900</v>
      </c>
      <c r="E24" s="58" t="s">
        <v>57</v>
      </c>
      <c r="F24" s="350">
        <f>SUM(F13:F23)</f>
        <v>196352.63</v>
      </c>
    </row>
    <row r="25" spans="1:6" ht="21.75" customHeight="1">
      <c r="A25" s="41" t="s">
        <v>97</v>
      </c>
      <c r="B25" s="113"/>
      <c r="C25" s="59" t="s">
        <v>98</v>
      </c>
      <c r="D25" s="61"/>
      <c r="E25" s="44"/>
      <c r="F25" s="317"/>
    </row>
    <row r="26" spans="1:6" ht="21.75" customHeight="1">
      <c r="A26" s="50" t="s">
        <v>99</v>
      </c>
      <c r="B26" s="114"/>
      <c r="C26" s="63" t="s">
        <v>100</v>
      </c>
      <c r="D26" s="49" t="s">
        <v>57</v>
      </c>
      <c r="E26" s="48"/>
      <c r="F26" s="315">
        <v>0</v>
      </c>
    </row>
    <row r="27" spans="1:6" ht="21.75" customHeight="1">
      <c r="A27" s="51" t="s">
        <v>101</v>
      </c>
      <c r="B27" s="29"/>
      <c r="C27" s="68" t="s">
        <v>102</v>
      </c>
      <c r="D27" s="53">
        <v>200000</v>
      </c>
      <c r="E27" s="54" t="s">
        <v>57</v>
      </c>
      <c r="F27" s="316">
        <v>231813.64</v>
      </c>
    </row>
    <row r="28" spans="1:6" ht="21.75" customHeight="1">
      <c r="A28" s="486" t="s">
        <v>81</v>
      </c>
      <c r="B28" s="488"/>
      <c r="C28" s="69"/>
      <c r="D28" s="57">
        <f>SUM(D27)</f>
        <v>200000</v>
      </c>
      <c r="E28" s="58" t="s">
        <v>57</v>
      </c>
      <c r="F28" s="350">
        <f>SUM(F26:F27)</f>
        <v>231813.64</v>
      </c>
    </row>
    <row r="29" spans="1:6" ht="21.75" customHeight="1">
      <c r="A29" s="41" t="s">
        <v>103</v>
      </c>
      <c r="B29" s="113"/>
      <c r="C29" s="59" t="s">
        <v>104</v>
      </c>
      <c r="D29" s="61"/>
      <c r="E29" s="44"/>
      <c r="F29" s="317"/>
    </row>
    <row r="30" spans="1:6" ht="21.75" customHeight="1">
      <c r="A30" s="51" t="s">
        <v>105</v>
      </c>
      <c r="B30" s="29"/>
      <c r="C30" s="68" t="s">
        <v>106</v>
      </c>
      <c r="D30" s="53">
        <v>40000</v>
      </c>
      <c r="E30" s="54" t="s">
        <v>57</v>
      </c>
      <c r="F30" s="319">
        <v>36585</v>
      </c>
    </row>
    <row r="31" spans="1:6" ht="21.75" customHeight="1">
      <c r="A31" s="486" t="s">
        <v>81</v>
      </c>
      <c r="B31" s="487"/>
      <c r="C31" s="69"/>
      <c r="D31" s="70">
        <f>SUM(D30)</f>
        <v>40000</v>
      </c>
      <c r="E31" s="58" t="s">
        <v>57</v>
      </c>
      <c r="F31" s="351">
        <f>SUM(F30)</f>
        <v>36585</v>
      </c>
    </row>
    <row r="32" spans="1:6" ht="21.75" customHeight="1">
      <c r="A32" s="41" t="s">
        <v>107</v>
      </c>
      <c r="B32" s="113"/>
      <c r="C32" s="59" t="s">
        <v>108</v>
      </c>
      <c r="D32" s="61"/>
      <c r="E32" s="44"/>
      <c r="F32" s="317"/>
    </row>
    <row r="33" spans="1:6" ht="21.75" customHeight="1">
      <c r="A33" s="50" t="s">
        <v>109</v>
      </c>
      <c r="B33" s="114"/>
      <c r="C33" s="63" t="s">
        <v>22</v>
      </c>
      <c r="D33" s="47">
        <v>200000</v>
      </c>
      <c r="E33" s="48" t="s">
        <v>57</v>
      </c>
      <c r="F33" s="315">
        <v>167500</v>
      </c>
    </row>
    <row r="34" spans="1:6" ht="21.75" customHeight="1">
      <c r="A34" s="50" t="s">
        <v>110</v>
      </c>
      <c r="B34" s="114"/>
      <c r="C34" s="63" t="s">
        <v>24</v>
      </c>
      <c r="D34" s="49">
        <v>3000</v>
      </c>
      <c r="E34" s="48" t="s">
        <v>57</v>
      </c>
      <c r="F34" s="315">
        <v>2956</v>
      </c>
    </row>
    <row r="35" spans="1:6" ht="21.75" customHeight="1">
      <c r="A35" s="51" t="s">
        <v>111</v>
      </c>
      <c r="B35" s="29"/>
      <c r="C35" s="68" t="s">
        <v>63</v>
      </c>
      <c r="D35" s="55">
        <v>0</v>
      </c>
      <c r="E35" s="54"/>
      <c r="F35" s="316">
        <v>0</v>
      </c>
    </row>
    <row r="36" spans="1:6" ht="21.75" customHeight="1">
      <c r="A36" s="486" t="s">
        <v>81</v>
      </c>
      <c r="B36" s="487"/>
      <c r="C36" s="58"/>
      <c r="D36" s="57">
        <f>SUM(D33:D35)</f>
        <v>203000</v>
      </c>
      <c r="E36" s="58" t="s">
        <v>57</v>
      </c>
      <c r="F36" s="350">
        <f>SUM(F33:F35)</f>
        <v>170456</v>
      </c>
    </row>
    <row r="37" spans="1:12" ht="21.75" customHeight="1">
      <c r="A37" s="71"/>
      <c r="B37" s="71"/>
      <c r="C37" s="72"/>
      <c r="D37" s="73"/>
      <c r="E37" s="72"/>
      <c r="F37" s="73"/>
      <c r="H37" s="485" t="s">
        <v>130</v>
      </c>
      <c r="I37" s="485"/>
      <c r="J37" s="485"/>
      <c r="K37" s="485"/>
      <c r="L37" s="485"/>
    </row>
    <row r="38" spans="1:12" ht="21.75" customHeight="1">
      <c r="A38" s="74"/>
      <c r="B38" s="116"/>
      <c r="C38" s="75" t="s">
        <v>3</v>
      </c>
      <c r="D38" s="486" t="s">
        <v>70</v>
      </c>
      <c r="E38" s="488"/>
      <c r="F38" s="349" t="s">
        <v>71</v>
      </c>
      <c r="H38" s="489" t="s">
        <v>146</v>
      </c>
      <c r="I38" s="489"/>
      <c r="J38" s="489"/>
      <c r="K38" s="489"/>
      <c r="L38" s="489"/>
    </row>
    <row r="39" spans="1:12" ht="21.75" customHeight="1">
      <c r="A39" s="76" t="s">
        <v>112</v>
      </c>
      <c r="B39" s="117"/>
      <c r="C39" s="77"/>
      <c r="D39" s="78"/>
      <c r="E39" s="79"/>
      <c r="F39" s="78"/>
      <c r="H39" s="489" t="s">
        <v>147</v>
      </c>
      <c r="I39" s="489"/>
      <c r="J39" s="489"/>
      <c r="K39" s="489"/>
      <c r="L39" s="489"/>
    </row>
    <row r="40" spans="1:12" ht="21.75" customHeight="1">
      <c r="A40" s="80" t="s">
        <v>113</v>
      </c>
      <c r="B40" s="118"/>
      <c r="C40" s="81">
        <v>1000</v>
      </c>
      <c r="D40" s="82"/>
      <c r="E40" s="72"/>
      <c r="F40" s="82"/>
      <c r="H40" s="478" t="str">
        <f>H7</f>
        <v>ประจำเดือน  เมษายน  2557</v>
      </c>
      <c r="I40" s="478"/>
      <c r="J40" s="478"/>
      <c r="K40" s="478"/>
      <c r="L40" s="478"/>
    </row>
    <row r="41" spans="1:12" ht="21.75" customHeight="1">
      <c r="A41" s="83" t="s">
        <v>114</v>
      </c>
      <c r="B41" s="119"/>
      <c r="C41" s="81">
        <v>1001</v>
      </c>
      <c r="D41" s="84" t="s">
        <v>57</v>
      </c>
      <c r="E41" s="72"/>
      <c r="F41" s="84">
        <v>0</v>
      </c>
      <c r="H41" s="133" t="s">
        <v>133</v>
      </c>
      <c r="I41" s="134" t="s">
        <v>134</v>
      </c>
      <c r="J41" s="135" t="s">
        <v>135</v>
      </c>
      <c r="K41" s="136" t="s">
        <v>136</v>
      </c>
      <c r="L41" s="137" t="s">
        <v>137</v>
      </c>
    </row>
    <row r="42" spans="1:12" ht="21.75" customHeight="1">
      <c r="A42" s="50" t="s">
        <v>115</v>
      </c>
      <c r="B42" s="111"/>
      <c r="C42" s="85">
        <v>1002</v>
      </c>
      <c r="D42" s="86"/>
      <c r="E42" s="87"/>
      <c r="F42" s="315">
        <v>0</v>
      </c>
      <c r="H42" s="263" t="s">
        <v>148</v>
      </c>
      <c r="I42" s="264">
        <v>1105</v>
      </c>
      <c r="J42" s="264">
        <v>0</v>
      </c>
      <c r="K42" s="264">
        <v>0</v>
      </c>
      <c r="L42" s="324">
        <f>I42+J42-K42</f>
        <v>1105</v>
      </c>
    </row>
    <row r="43" spans="1:12" ht="21.75" customHeight="1">
      <c r="A43" s="50" t="s">
        <v>116</v>
      </c>
      <c r="B43" s="111"/>
      <c r="C43" s="85"/>
      <c r="D43" s="86">
        <v>6100000</v>
      </c>
      <c r="E43" s="87" t="s">
        <v>57</v>
      </c>
      <c r="F43" s="315">
        <v>5101011.21</v>
      </c>
      <c r="H43" s="265" t="s">
        <v>149</v>
      </c>
      <c r="I43" s="266">
        <v>5348700</v>
      </c>
      <c r="J43" s="325">
        <v>0</v>
      </c>
      <c r="K43" s="325">
        <v>1402600</v>
      </c>
      <c r="L43" s="324">
        <f aca="true" t="shared" si="1" ref="L43:L56">I43+J43-K43</f>
        <v>3946100</v>
      </c>
    </row>
    <row r="44" spans="1:12" ht="21.75" customHeight="1">
      <c r="A44" s="50" t="s">
        <v>117</v>
      </c>
      <c r="B44" s="111"/>
      <c r="C44" s="88"/>
      <c r="D44" s="89">
        <v>3950500</v>
      </c>
      <c r="E44" s="90" t="s">
        <v>57</v>
      </c>
      <c r="F44" s="315">
        <v>2861468.59</v>
      </c>
      <c r="H44" s="267" t="s">
        <v>150</v>
      </c>
      <c r="I44" s="266">
        <v>527500</v>
      </c>
      <c r="J44" s="266">
        <v>0</v>
      </c>
      <c r="K44" s="266">
        <v>135500</v>
      </c>
      <c r="L44" s="324">
        <f t="shared" si="1"/>
        <v>392000</v>
      </c>
    </row>
    <row r="45" spans="1:12" ht="21.75" customHeight="1">
      <c r="A45" s="50" t="s">
        <v>118</v>
      </c>
      <c r="B45" s="111"/>
      <c r="C45" s="85">
        <v>1004</v>
      </c>
      <c r="D45" s="91">
        <v>50000</v>
      </c>
      <c r="E45" s="90" t="s">
        <v>57</v>
      </c>
      <c r="F45" s="315">
        <v>127895.68</v>
      </c>
      <c r="H45" s="265" t="s">
        <v>151</v>
      </c>
      <c r="I45" s="268">
        <v>0</v>
      </c>
      <c r="J45" s="266">
        <v>216000</v>
      </c>
      <c r="K45" s="266">
        <v>216000</v>
      </c>
      <c r="L45" s="324">
        <f t="shared" si="1"/>
        <v>0</v>
      </c>
    </row>
    <row r="46" spans="1:12" ht="21.75" customHeight="1">
      <c r="A46" s="50" t="s">
        <v>119</v>
      </c>
      <c r="B46" s="111"/>
      <c r="C46" s="85">
        <v>1005</v>
      </c>
      <c r="D46" s="91">
        <v>1587600</v>
      </c>
      <c r="E46" s="48" t="s">
        <v>57</v>
      </c>
      <c r="F46" s="315">
        <v>1036546.31</v>
      </c>
      <c r="H46" s="265" t="s">
        <v>152</v>
      </c>
      <c r="I46" s="268">
        <v>0</v>
      </c>
      <c r="J46" s="266">
        <v>10800</v>
      </c>
      <c r="K46" s="266">
        <v>10800</v>
      </c>
      <c r="L46" s="324">
        <f t="shared" si="1"/>
        <v>0</v>
      </c>
    </row>
    <row r="47" spans="1:12" ht="21.75" customHeight="1">
      <c r="A47" s="50" t="s">
        <v>120</v>
      </c>
      <c r="B47" s="111"/>
      <c r="C47" s="85">
        <v>1006</v>
      </c>
      <c r="D47" s="91">
        <v>3200000</v>
      </c>
      <c r="E47" s="87" t="s">
        <v>57</v>
      </c>
      <c r="F47" s="315">
        <v>1370528.05</v>
      </c>
      <c r="H47" s="269" t="s">
        <v>153</v>
      </c>
      <c r="I47" s="268">
        <v>0</v>
      </c>
      <c r="J47" s="266">
        <v>0</v>
      </c>
      <c r="K47" s="266">
        <v>0</v>
      </c>
      <c r="L47" s="324">
        <f t="shared" si="1"/>
        <v>0</v>
      </c>
    </row>
    <row r="48" spans="1:12" ht="21.75" customHeight="1">
      <c r="A48" s="50" t="s">
        <v>121</v>
      </c>
      <c r="B48" s="111"/>
      <c r="C48" s="85">
        <v>1010</v>
      </c>
      <c r="D48" s="86">
        <v>75000</v>
      </c>
      <c r="E48" s="87" t="s">
        <v>57</v>
      </c>
      <c r="F48" s="315">
        <v>24019.98</v>
      </c>
      <c r="H48" s="265" t="s">
        <v>155</v>
      </c>
      <c r="I48" s="268">
        <v>0</v>
      </c>
      <c r="J48" s="266">
        <v>0</v>
      </c>
      <c r="K48" s="266">
        <v>0</v>
      </c>
      <c r="L48" s="324">
        <f t="shared" si="1"/>
        <v>0</v>
      </c>
    </row>
    <row r="49" spans="1:12" ht="21.75" customHeight="1">
      <c r="A49" s="50" t="s">
        <v>122</v>
      </c>
      <c r="B49" s="111"/>
      <c r="C49" s="85">
        <v>1011</v>
      </c>
      <c r="D49" s="91">
        <v>120000</v>
      </c>
      <c r="E49" s="87" t="s">
        <v>57</v>
      </c>
      <c r="F49" s="315">
        <v>120214.57</v>
      </c>
      <c r="H49" s="265" t="s">
        <v>356</v>
      </c>
      <c r="I49" s="268">
        <v>0</v>
      </c>
      <c r="J49" s="266">
        <v>0</v>
      </c>
      <c r="K49" s="266">
        <v>0</v>
      </c>
      <c r="L49" s="324">
        <f t="shared" si="1"/>
        <v>0</v>
      </c>
    </row>
    <row r="50" spans="1:12" ht="21.75" customHeight="1">
      <c r="A50" s="51" t="s">
        <v>123</v>
      </c>
      <c r="B50" s="112"/>
      <c r="C50" s="92">
        <v>1013</v>
      </c>
      <c r="D50" s="93">
        <v>80000</v>
      </c>
      <c r="E50" s="94" t="s">
        <v>57</v>
      </c>
      <c r="F50" s="316">
        <v>125784</v>
      </c>
      <c r="H50" s="265" t="s">
        <v>357</v>
      </c>
      <c r="I50" s="268">
        <v>0</v>
      </c>
      <c r="J50" s="266">
        <v>30000</v>
      </c>
      <c r="K50" s="266">
        <v>30000</v>
      </c>
      <c r="L50" s="324">
        <f t="shared" si="1"/>
        <v>0</v>
      </c>
    </row>
    <row r="51" spans="1:12" ht="21.75" customHeight="1">
      <c r="A51" s="486" t="s">
        <v>81</v>
      </c>
      <c r="B51" s="488"/>
      <c r="C51" s="96"/>
      <c r="D51" s="97">
        <f>SUM(D43:D50)</f>
        <v>15163100</v>
      </c>
      <c r="E51" s="58" t="s">
        <v>57</v>
      </c>
      <c r="F51" s="350">
        <f>SUM(F41:F50)</f>
        <v>10767468.39</v>
      </c>
      <c r="H51" s="265" t="s">
        <v>358</v>
      </c>
      <c r="I51" s="268">
        <v>0</v>
      </c>
      <c r="J51" s="266">
        <v>0</v>
      </c>
      <c r="K51" s="266">
        <v>0</v>
      </c>
      <c r="L51" s="324">
        <f t="shared" si="1"/>
        <v>0</v>
      </c>
    </row>
    <row r="52" spans="1:12" ht="21.75" customHeight="1">
      <c r="A52" s="80" t="s">
        <v>124</v>
      </c>
      <c r="B52" s="118"/>
      <c r="C52" s="81"/>
      <c r="D52" s="82"/>
      <c r="E52" s="72"/>
      <c r="F52" s="320"/>
      <c r="H52" s="265" t="s">
        <v>372</v>
      </c>
      <c r="I52" s="268">
        <v>500</v>
      </c>
      <c r="J52" s="266">
        <v>0</v>
      </c>
      <c r="K52" s="266">
        <v>0</v>
      </c>
      <c r="L52" s="324">
        <f t="shared" si="1"/>
        <v>500</v>
      </c>
    </row>
    <row r="53" spans="1:12" ht="21.75" customHeight="1">
      <c r="A53" s="98" t="s">
        <v>125</v>
      </c>
      <c r="B53" s="121"/>
      <c r="C53" s="99">
        <v>2000</v>
      </c>
      <c r="D53" s="100"/>
      <c r="E53" s="101"/>
      <c r="F53" s="321"/>
      <c r="H53" s="274" t="s">
        <v>361</v>
      </c>
      <c r="I53" s="275">
        <v>0</v>
      </c>
      <c r="J53" s="326">
        <v>0</v>
      </c>
      <c r="K53" s="326">
        <v>0</v>
      </c>
      <c r="L53" s="324">
        <f t="shared" si="1"/>
        <v>0</v>
      </c>
    </row>
    <row r="54" spans="1:13" ht="21.75" customHeight="1">
      <c r="A54" s="50" t="s">
        <v>126</v>
      </c>
      <c r="B54" s="111"/>
      <c r="C54" s="85">
        <v>2002</v>
      </c>
      <c r="D54" s="86">
        <v>17000000</v>
      </c>
      <c r="E54" s="87" t="s">
        <v>57</v>
      </c>
      <c r="F54" s="315">
        <v>17642128</v>
      </c>
      <c r="H54" s="277" t="s">
        <v>389</v>
      </c>
      <c r="I54" s="278">
        <v>465</v>
      </c>
      <c r="J54" s="327">
        <v>0</v>
      </c>
      <c r="K54" s="327">
        <v>0</v>
      </c>
      <c r="L54" s="324">
        <f t="shared" si="1"/>
        <v>465</v>
      </c>
      <c r="M54" s="107"/>
    </row>
    <row r="55" spans="1:12" ht="21.75" customHeight="1">
      <c r="A55" s="103"/>
      <c r="B55" s="123"/>
      <c r="C55" s="92"/>
      <c r="D55" s="95"/>
      <c r="E55" s="94"/>
      <c r="F55" s="316"/>
      <c r="H55" s="284" t="s">
        <v>404</v>
      </c>
      <c r="I55" s="285">
        <v>0</v>
      </c>
      <c r="J55" s="328">
        <v>0</v>
      </c>
      <c r="K55" s="328">
        <v>0</v>
      </c>
      <c r="L55" s="324">
        <f t="shared" si="1"/>
        <v>0</v>
      </c>
    </row>
    <row r="56" spans="1:12" ht="21.75" customHeight="1">
      <c r="A56" s="486" t="s">
        <v>81</v>
      </c>
      <c r="B56" s="488"/>
      <c r="C56" s="77"/>
      <c r="D56" s="78">
        <f>SUM(D54:D55)</f>
        <v>17000000</v>
      </c>
      <c r="E56" s="79" t="s">
        <v>57</v>
      </c>
      <c r="F56" s="352">
        <f>SUM(F54:F55)</f>
        <v>17642128</v>
      </c>
      <c r="H56" s="286" t="s">
        <v>417</v>
      </c>
      <c r="I56" s="287">
        <v>0</v>
      </c>
      <c r="J56" s="329">
        <v>0</v>
      </c>
      <c r="K56" s="329">
        <v>0</v>
      </c>
      <c r="L56" s="324">
        <f t="shared" si="1"/>
        <v>0</v>
      </c>
    </row>
    <row r="57" spans="1:12" ht="21.75" customHeight="1" thickBot="1">
      <c r="A57" s="486" t="s">
        <v>127</v>
      </c>
      <c r="B57" s="488"/>
      <c r="C57" s="96"/>
      <c r="D57" s="104">
        <f>D11+D24+D28+D31+D36+D51+D56</f>
        <v>32900000</v>
      </c>
      <c r="E57" s="105" t="s">
        <v>57</v>
      </c>
      <c r="F57" s="353">
        <f>F56+F51+F36+F31+F28+F24+F11</f>
        <v>29239933.080000002</v>
      </c>
      <c r="H57" s="138"/>
      <c r="I57" s="276">
        <f>SUM(I42:I56)</f>
        <v>5878270</v>
      </c>
      <c r="J57" s="276">
        <f>SUM(J42:J56)</f>
        <v>256800</v>
      </c>
      <c r="K57" s="276">
        <f>SUM(K42:K56)</f>
        <v>1794900</v>
      </c>
      <c r="L57" s="276">
        <f>SUM(L42:L56)</f>
        <v>4340170</v>
      </c>
    </row>
    <row r="58" spans="1:6" ht="21.75" customHeight="1" thickTop="1">
      <c r="A58" s="98" t="s">
        <v>128</v>
      </c>
      <c r="B58" s="121"/>
      <c r="C58" s="99"/>
      <c r="D58" s="100"/>
      <c r="E58" s="101"/>
      <c r="F58" s="321"/>
    </row>
    <row r="59" spans="1:6" ht="21.75" customHeight="1">
      <c r="A59" s="106" t="s">
        <v>339</v>
      </c>
      <c r="B59" s="110"/>
      <c r="C59" s="85"/>
      <c r="D59" s="91">
        <v>8500000</v>
      </c>
      <c r="E59" s="87"/>
      <c r="F59" s="322">
        <v>9464400</v>
      </c>
    </row>
    <row r="60" spans="1:6" ht="21.75" customHeight="1">
      <c r="A60" s="50" t="s">
        <v>340</v>
      </c>
      <c r="B60" s="111"/>
      <c r="C60" s="85"/>
      <c r="D60" s="86">
        <v>80000</v>
      </c>
      <c r="E60" s="87"/>
      <c r="F60" s="315">
        <v>972000</v>
      </c>
    </row>
    <row r="61" spans="1:6" ht="21.75" customHeight="1">
      <c r="A61" s="490" t="s">
        <v>344</v>
      </c>
      <c r="B61" s="491"/>
      <c r="C61" s="85"/>
      <c r="D61" s="86">
        <v>1300000</v>
      </c>
      <c r="E61" s="87"/>
      <c r="F61" s="315">
        <v>864000</v>
      </c>
    </row>
    <row r="62" spans="1:6" ht="21.75" customHeight="1">
      <c r="A62" s="102" t="s">
        <v>345</v>
      </c>
      <c r="B62" s="122"/>
      <c r="C62" s="85"/>
      <c r="D62" s="91">
        <v>50000</v>
      </c>
      <c r="E62" s="87"/>
      <c r="F62" s="315">
        <v>39960</v>
      </c>
    </row>
    <row r="63" spans="1:7" ht="21.75" customHeight="1">
      <c r="A63" s="102" t="s">
        <v>354</v>
      </c>
      <c r="B63" s="122"/>
      <c r="C63" s="85"/>
      <c r="D63" s="91">
        <v>100000</v>
      </c>
      <c r="E63" s="87"/>
      <c r="F63" s="315">
        <v>120000</v>
      </c>
      <c r="G63" s="107"/>
    </row>
    <row r="64" spans="1:13" s="107" customFormat="1" ht="21.75" customHeight="1">
      <c r="A64" s="102" t="s">
        <v>355</v>
      </c>
      <c r="B64" s="122"/>
      <c r="C64" s="85"/>
      <c r="D64" s="86">
        <v>35000</v>
      </c>
      <c r="E64" s="87"/>
      <c r="F64" s="315">
        <v>0</v>
      </c>
      <c r="G64"/>
      <c r="H64"/>
      <c r="I64"/>
      <c r="J64" s="198"/>
      <c r="K64" s="198"/>
      <c r="L64" s="198"/>
      <c r="M64"/>
    </row>
    <row r="65" spans="1:6" ht="21.75" customHeight="1">
      <c r="A65" s="490" t="s">
        <v>371</v>
      </c>
      <c r="B65" s="491"/>
      <c r="C65" s="85"/>
      <c r="D65" s="86">
        <v>0</v>
      </c>
      <c r="E65" s="87"/>
      <c r="F65" s="315">
        <v>0</v>
      </c>
    </row>
    <row r="66" spans="1:6" ht="21.75" customHeight="1">
      <c r="A66" s="490" t="s">
        <v>374</v>
      </c>
      <c r="B66" s="491"/>
      <c r="C66" s="85"/>
      <c r="D66" s="86">
        <v>0</v>
      </c>
      <c r="E66" s="87"/>
      <c r="F66" s="315">
        <v>0</v>
      </c>
    </row>
    <row r="67" spans="1:6" ht="21.75" customHeight="1">
      <c r="A67" s="102" t="s">
        <v>386</v>
      </c>
      <c r="B67" s="122"/>
      <c r="C67" s="85"/>
      <c r="D67" s="86">
        <v>160000</v>
      </c>
      <c r="E67" s="87"/>
      <c r="F67" s="315">
        <v>0</v>
      </c>
    </row>
    <row r="68" spans="1:6" ht="21.75" customHeight="1">
      <c r="A68" s="102" t="s">
        <v>416</v>
      </c>
      <c r="B68" s="122"/>
      <c r="C68" s="85"/>
      <c r="D68" s="86">
        <v>0</v>
      </c>
      <c r="E68" s="87"/>
      <c r="F68" s="315">
        <v>0</v>
      </c>
    </row>
    <row r="69" spans="1:6" ht="21.75" customHeight="1">
      <c r="A69" s="102" t="s">
        <v>387</v>
      </c>
      <c r="B69" s="122"/>
      <c r="C69" s="85"/>
      <c r="D69" s="86">
        <v>100000</v>
      </c>
      <c r="E69" s="87"/>
      <c r="F69" s="315">
        <v>0</v>
      </c>
    </row>
    <row r="70" spans="1:6" ht="21.75" customHeight="1">
      <c r="A70" s="102" t="s">
        <v>388</v>
      </c>
      <c r="B70" s="122"/>
      <c r="C70" s="85"/>
      <c r="D70" s="86">
        <v>3000</v>
      </c>
      <c r="E70" s="87"/>
      <c r="F70" s="315">
        <v>0</v>
      </c>
    </row>
    <row r="71" spans="1:6" ht="21.75" customHeight="1">
      <c r="A71" s="211" t="s">
        <v>406</v>
      </c>
      <c r="B71" s="212"/>
      <c r="C71" s="81"/>
      <c r="D71" s="84">
        <v>0</v>
      </c>
      <c r="E71" s="72"/>
      <c r="F71" s="323">
        <v>0</v>
      </c>
    </row>
    <row r="72" spans="1:6" ht="21.75" customHeight="1">
      <c r="A72" s="486" t="s">
        <v>81</v>
      </c>
      <c r="B72" s="488"/>
      <c r="C72" s="96"/>
      <c r="D72" s="97"/>
      <c r="E72" s="108"/>
      <c r="F72" s="350">
        <f>SUM(F59:F71)</f>
        <v>11460360</v>
      </c>
    </row>
    <row r="73" spans="1:6" ht="21.75" customHeight="1">
      <c r="A73" s="486" t="s">
        <v>129</v>
      </c>
      <c r="B73" s="488"/>
      <c r="C73" s="96"/>
      <c r="D73" s="97"/>
      <c r="E73" s="108"/>
      <c r="F73" s="350">
        <f>F57+F72</f>
        <v>40700293.08</v>
      </c>
    </row>
    <row r="74" spans="10:12" ht="21.75" customHeight="1">
      <c r="J74"/>
      <c r="K74"/>
      <c r="L74"/>
    </row>
    <row r="75" spans="10:12" ht="21.75" customHeight="1">
      <c r="J75"/>
      <c r="K75"/>
      <c r="L75"/>
    </row>
    <row r="76" spans="10:12" ht="21.75" customHeight="1">
      <c r="J76"/>
      <c r="K76"/>
      <c r="L76"/>
    </row>
    <row r="77" spans="10:12" ht="21.75" customHeight="1">
      <c r="J77"/>
      <c r="K77"/>
      <c r="L77"/>
    </row>
    <row r="78" spans="10:12" ht="21.75" customHeight="1">
      <c r="J78"/>
      <c r="K78"/>
      <c r="L78"/>
    </row>
    <row r="79" spans="10:12" ht="21.75" customHeight="1">
      <c r="J79"/>
      <c r="K79"/>
      <c r="L79"/>
    </row>
    <row r="80" spans="10:12" ht="21.75" customHeight="1">
      <c r="J80"/>
      <c r="K80"/>
      <c r="L80"/>
    </row>
    <row r="81" spans="10:12" ht="21.75" customHeight="1">
      <c r="J81"/>
      <c r="K81"/>
      <c r="L81"/>
    </row>
    <row r="82" spans="10:12" ht="12.75">
      <c r="J82"/>
      <c r="K82"/>
      <c r="L82"/>
    </row>
    <row r="83" spans="10:12" ht="12.75">
      <c r="J83"/>
      <c r="K83"/>
      <c r="L83"/>
    </row>
    <row r="84" spans="10:12" ht="12.75">
      <c r="J84"/>
      <c r="K84"/>
      <c r="L84"/>
    </row>
    <row r="85" spans="10:12" ht="12.75">
      <c r="J85"/>
      <c r="K85"/>
      <c r="L85"/>
    </row>
    <row r="86" spans="10:12" ht="12.75">
      <c r="J86"/>
      <c r="K86"/>
      <c r="L86"/>
    </row>
    <row r="87" spans="10:12" ht="12.75">
      <c r="J87"/>
      <c r="K87"/>
      <c r="L87"/>
    </row>
    <row r="88" spans="10:12" ht="12.75">
      <c r="J88"/>
      <c r="K88"/>
      <c r="L88"/>
    </row>
    <row r="89" spans="10:12" ht="12.75">
      <c r="J89"/>
      <c r="K89"/>
      <c r="L89"/>
    </row>
    <row r="90" spans="10:12" ht="12.75">
      <c r="J90"/>
      <c r="K90"/>
      <c r="L90"/>
    </row>
    <row r="91" spans="10:12" ht="12.75">
      <c r="J91"/>
      <c r="K91"/>
      <c r="L91"/>
    </row>
    <row r="92" spans="10:12" ht="12.75">
      <c r="J92"/>
      <c r="K92"/>
      <c r="L92"/>
    </row>
    <row r="93" spans="10:12" ht="12.75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  <row r="96" spans="10:12" ht="12.75">
      <c r="J96"/>
      <c r="K96"/>
      <c r="L96"/>
    </row>
    <row r="97" spans="10:12" ht="12.75">
      <c r="J97"/>
      <c r="K97"/>
      <c r="L97"/>
    </row>
    <row r="98" spans="10:12" ht="12.75">
      <c r="J98"/>
      <c r="K98"/>
      <c r="L98"/>
    </row>
  </sheetData>
  <sheetProtection/>
  <mergeCells count="26">
    <mergeCell ref="H38:L38"/>
    <mergeCell ref="H39:L39"/>
    <mergeCell ref="A56:B56"/>
    <mergeCell ref="A73:B73"/>
    <mergeCell ref="A57:B57"/>
    <mergeCell ref="A61:B61"/>
    <mergeCell ref="A65:B65"/>
    <mergeCell ref="A72:B72"/>
    <mergeCell ref="A66:B66"/>
    <mergeCell ref="A36:B36"/>
    <mergeCell ref="D38:E38"/>
    <mergeCell ref="A51:B51"/>
    <mergeCell ref="A11:B11"/>
    <mergeCell ref="A24:B24"/>
    <mergeCell ref="A28:B28"/>
    <mergeCell ref="A31:B31"/>
    <mergeCell ref="H5:L5"/>
    <mergeCell ref="H6:L6"/>
    <mergeCell ref="H7:L7"/>
    <mergeCell ref="H40:L40"/>
    <mergeCell ref="A1:F1"/>
    <mergeCell ref="A2:F2"/>
    <mergeCell ref="A3:F3"/>
    <mergeCell ref="H4:L4"/>
    <mergeCell ref="D4:E4"/>
    <mergeCell ref="H37:L37"/>
  </mergeCells>
  <printOptions/>
  <pageMargins left="0.6" right="0.17" top="0.37" bottom="0.36" header="0.35" footer="0.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52">
      <selection activeCell="F63" sqref="F63"/>
    </sheetView>
  </sheetViews>
  <sheetFormatPr defaultColWidth="9.140625" defaultRowHeight="12.75"/>
  <cols>
    <col min="1" max="1" width="26.421875" style="0" customWidth="1"/>
  </cols>
  <sheetData>
    <row r="1" ht="21">
      <c r="A1" s="391">
        <v>195003.46</v>
      </c>
    </row>
    <row r="2" ht="21">
      <c r="A2" s="391">
        <v>196265.63</v>
      </c>
    </row>
    <row r="3" ht="21">
      <c r="A3" s="366">
        <v>231813.64</v>
      </c>
    </row>
    <row r="4" ht="21">
      <c r="A4" s="366">
        <v>31797</v>
      </c>
    </row>
    <row r="5" ht="21">
      <c r="A5" s="392">
        <v>7736</v>
      </c>
    </row>
    <row r="6" ht="21">
      <c r="A6" s="366">
        <v>9097802.58</v>
      </c>
    </row>
    <row r="7" ht="21">
      <c r="A7" s="366">
        <v>17642128</v>
      </c>
    </row>
    <row r="8" ht="21.75" thickBot="1">
      <c r="A8" s="396">
        <f>SUM(A1:A7)</f>
        <v>27402546.310000002</v>
      </c>
    </row>
    <row r="9" ht="21.75" thickTop="1">
      <c r="A9" s="391">
        <v>2222842.81</v>
      </c>
    </row>
    <row r="10" ht="21">
      <c r="A10" s="366">
        <v>138900</v>
      </c>
    </row>
    <row r="11" ht="21">
      <c r="A11" s="366">
        <v>0</v>
      </c>
    </row>
    <row r="12" ht="21">
      <c r="A12" s="366">
        <v>114206.95</v>
      </c>
    </row>
    <row r="13" ht="21">
      <c r="A13" s="366">
        <v>2980320</v>
      </c>
    </row>
    <row r="14" ht="21">
      <c r="A14" s="366">
        <v>1494700</v>
      </c>
    </row>
    <row r="15" ht="21">
      <c r="A15" s="366">
        <v>0</v>
      </c>
    </row>
    <row r="16" ht="21">
      <c r="A16" s="366">
        <v>9464400</v>
      </c>
    </row>
    <row r="17" ht="21">
      <c r="A17" s="366">
        <v>972000</v>
      </c>
    </row>
    <row r="18" ht="21">
      <c r="A18" s="366">
        <v>648000</v>
      </c>
    </row>
    <row r="19" ht="21">
      <c r="A19" s="366">
        <v>29160</v>
      </c>
    </row>
    <row r="20" ht="21">
      <c r="A20" s="366">
        <v>0</v>
      </c>
    </row>
    <row r="21" ht="21">
      <c r="A21" s="366">
        <v>0</v>
      </c>
    </row>
    <row r="22" ht="21">
      <c r="A22" s="366">
        <v>90000</v>
      </c>
    </row>
    <row r="23" ht="21">
      <c r="A23" s="366">
        <v>0</v>
      </c>
    </row>
    <row r="24" ht="21">
      <c r="A24" s="366">
        <v>0</v>
      </c>
    </row>
    <row r="25" ht="21">
      <c r="A25" s="366">
        <v>0</v>
      </c>
    </row>
    <row r="26" ht="21">
      <c r="A26" s="395">
        <v>0</v>
      </c>
    </row>
    <row r="27" ht="21">
      <c r="A27" s="395">
        <v>0</v>
      </c>
    </row>
    <row r="28" ht="21">
      <c r="A28" s="395">
        <v>8640</v>
      </c>
    </row>
    <row r="29" ht="21">
      <c r="A29" s="366">
        <v>75000</v>
      </c>
    </row>
    <row r="30" ht="21">
      <c r="A30" s="366">
        <v>216000</v>
      </c>
    </row>
    <row r="31" ht="21">
      <c r="A31" s="366">
        <v>0</v>
      </c>
    </row>
    <row r="32" ht="21">
      <c r="A32" s="366">
        <v>0</v>
      </c>
    </row>
    <row r="33" ht="21">
      <c r="A33" s="397">
        <v>0</v>
      </c>
    </row>
    <row r="34" ht="21">
      <c r="A34" s="363">
        <f>SUM(A9:A33)</f>
        <v>18454169.759999998</v>
      </c>
    </row>
    <row r="35" ht="21.75" thickBot="1">
      <c r="A35" s="388">
        <f>A8+A34</f>
        <v>45856716.07</v>
      </c>
    </row>
    <row r="36" ht="21.75" thickTop="1">
      <c r="A36" s="364"/>
    </row>
    <row r="37" ht="21">
      <c r="A37" s="363"/>
    </row>
    <row r="38" ht="21">
      <c r="A38" s="363"/>
    </row>
    <row r="39" ht="21">
      <c r="A39" s="365"/>
    </row>
    <row r="40" ht="21">
      <c r="A40" s="391">
        <v>194655</v>
      </c>
    </row>
    <row r="41" ht="21">
      <c r="A41" s="366">
        <v>2166405</v>
      </c>
    </row>
    <row r="42" ht="21">
      <c r="A42" s="392">
        <v>85845</v>
      </c>
    </row>
    <row r="43" ht="21">
      <c r="A43" s="392">
        <v>1097143</v>
      </c>
    </row>
    <row r="44" ht="21">
      <c r="A44" s="366">
        <v>1758505</v>
      </c>
    </row>
    <row r="45" ht="21">
      <c r="A45" s="366">
        <v>1857666.61</v>
      </c>
    </row>
    <row r="46" ht="21">
      <c r="A46" s="366">
        <v>1431702.33</v>
      </c>
    </row>
    <row r="47" ht="21">
      <c r="A47" s="366">
        <v>88696.18</v>
      </c>
    </row>
    <row r="48" ht="21">
      <c r="A48" s="366">
        <v>4217833.6</v>
      </c>
    </row>
    <row r="49" ht="21">
      <c r="A49" s="366">
        <v>156480</v>
      </c>
    </row>
    <row r="50" ht="21">
      <c r="A50" s="366">
        <v>0</v>
      </c>
    </row>
    <row r="51" ht="21">
      <c r="A51" s="393">
        <v>0</v>
      </c>
    </row>
    <row r="52" ht="21">
      <c r="A52" s="394">
        <f>SUM(A40:A51)</f>
        <v>13054931.72</v>
      </c>
    </row>
    <row r="53" ht="21">
      <c r="A53" s="391">
        <v>5761000</v>
      </c>
    </row>
    <row r="54" ht="21">
      <c r="A54" s="366">
        <v>365500</v>
      </c>
    </row>
    <row r="55" ht="21">
      <c r="A55" s="366">
        <v>3108720</v>
      </c>
    </row>
    <row r="56" ht="21">
      <c r="A56" s="367">
        <v>2066179.44</v>
      </c>
    </row>
    <row r="57" ht="21">
      <c r="A57" s="367">
        <v>0</v>
      </c>
    </row>
    <row r="58" ht="21">
      <c r="A58" s="367">
        <v>3033400</v>
      </c>
    </row>
    <row r="59" ht="21">
      <c r="A59" s="367">
        <v>7700</v>
      </c>
    </row>
    <row r="60" ht="21">
      <c r="A60" s="366">
        <v>5508060</v>
      </c>
    </row>
    <row r="61" ht="21">
      <c r="A61" s="395">
        <v>2888700</v>
      </c>
    </row>
    <row r="62" ht="21">
      <c r="A62" s="395">
        <v>0</v>
      </c>
    </row>
    <row r="63" ht="21">
      <c r="A63" s="368">
        <f>SUM(A53:A62)</f>
        <v>22739259.439999998</v>
      </c>
    </row>
    <row r="64" ht="21">
      <c r="A64" s="368">
        <f>A63+A52</f>
        <v>35794191.16</v>
      </c>
    </row>
    <row r="65" ht="21">
      <c r="A65" s="369"/>
    </row>
    <row r="66" ht="21">
      <c r="A66" s="369"/>
    </row>
    <row r="67" ht="21">
      <c r="A67" s="369"/>
    </row>
    <row r="68" ht="21.75" thickBot="1">
      <c r="A68" s="396" t="e">
        <f>#REF!+A35-A64</f>
        <v>#REF!</v>
      </c>
    </row>
    <row r="69" ht="13.5" thickTop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zoomScale="110" zoomScaleSheetLayoutView="110" zoomScalePageLayoutView="0" workbookViewId="0" topLeftCell="A1">
      <selection activeCell="I9" sqref="I9"/>
    </sheetView>
  </sheetViews>
  <sheetFormatPr defaultColWidth="9.140625" defaultRowHeight="12.75"/>
  <cols>
    <col min="1" max="1" width="17.28125" style="214" customWidth="1"/>
    <col min="2" max="2" width="16.8515625" style="214" customWidth="1"/>
    <col min="3" max="3" width="17.57421875" style="214" customWidth="1"/>
    <col min="4" max="4" width="17.140625" style="214" customWidth="1"/>
    <col min="5" max="5" width="8.57421875" style="214" customWidth="1"/>
    <col min="6" max="6" width="16.8515625" style="214" customWidth="1"/>
    <col min="7" max="16384" width="9.140625" style="214" customWidth="1"/>
  </cols>
  <sheetData>
    <row r="1" spans="1:6" ht="21">
      <c r="A1" s="511" t="s">
        <v>156</v>
      </c>
      <c r="B1" s="511"/>
      <c r="C1" s="511"/>
      <c r="D1" s="511"/>
      <c r="E1" s="511"/>
      <c r="F1" s="511"/>
    </row>
    <row r="2" spans="1:6" ht="21">
      <c r="A2" s="511" t="s">
        <v>157</v>
      </c>
      <c r="B2" s="511"/>
      <c r="C2" s="511"/>
      <c r="D2" s="511"/>
      <c r="E2" s="511"/>
      <c r="F2" s="511"/>
    </row>
    <row r="3" spans="1:6" ht="23.25">
      <c r="A3" s="215"/>
      <c r="B3" s="215"/>
      <c r="C3" s="215"/>
      <c r="D3" s="215"/>
      <c r="E3" s="288" t="s">
        <v>431</v>
      </c>
      <c r="F3" s="216"/>
    </row>
    <row r="4" spans="1:6" ht="23.25">
      <c r="A4" s="512" t="s">
        <v>158</v>
      </c>
      <c r="B4" s="512"/>
      <c r="C4" s="512"/>
      <c r="D4" s="512"/>
      <c r="E4" s="512"/>
      <c r="F4" s="512"/>
    </row>
    <row r="5" spans="1:6" ht="24" thickBot="1">
      <c r="A5" s="217"/>
      <c r="B5" s="217"/>
      <c r="C5" s="217"/>
      <c r="D5" s="279" t="s">
        <v>468</v>
      </c>
      <c r="E5" s="279"/>
      <c r="F5" s="279"/>
    </row>
    <row r="6" spans="1:6" ht="22.5" customHeight="1" thickTop="1">
      <c r="A6" s="513" t="s">
        <v>159</v>
      </c>
      <c r="B6" s="514"/>
      <c r="C6" s="515" t="s">
        <v>160</v>
      </c>
      <c r="D6" s="516"/>
      <c r="E6" s="218"/>
      <c r="F6" s="464" t="s">
        <v>161</v>
      </c>
    </row>
    <row r="7" spans="1:6" ht="22.5" customHeight="1">
      <c r="A7" s="356" t="s">
        <v>70</v>
      </c>
      <c r="B7" s="356" t="s">
        <v>162</v>
      </c>
      <c r="C7" s="517" t="s">
        <v>2</v>
      </c>
      <c r="D7" s="498"/>
      <c r="E7" s="221" t="s">
        <v>163</v>
      </c>
      <c r="F7" s="465" t="s">
        <v>162</v>
      </c>
    </row>
    <row r="8" spans="1:6" ht="18.75" customHeight="1" thickBot="1">
      <c r="A8" s="357" t="s">
        <v>164</v>
      </c>
      <c r="B8" s="219" t="s">
        <v>164</v>
      </c>
      <c r="C8" s="505"/>
      <c r="D8" s="506"/>
      <c r="E8" s="222" t="s">
        <v>165</v>
      </c>
      <c r="F8" s="466" t="s">
        <v>164</v>
      </c>
    </row>
    <row r="9" spans="1:6" ht="22.5" customHeight="1" thickBot="1" thickTop="1">
      <c r="A9" s="370"/>
      <c r="B9" s="358">
        <v>33853138.55</v>
      </c>
      <c r="C9" s="223" t="s">
        <v>134</v>
      </c>
      <c r="D9" s="224"/>
      <c r="E9" s="218"/>
      <c r="F9" s="396">
        <v>43915663.46</v>
      </c>
    </row>
    <row r="10" spans="1:6" ht="17.25" customHeight="1" thickTop="1">
      <c r="A10" s="365"/>
      <c r="B10" s="359"/>
      <c r="C10" s="509" t="s">
        <v>390</v>
      </c>
      <c r="D10" s="510"/>
      <c r="E10" s="221"/>
      <c r="F10" s="365"/>
    </row>
    <row r="11" spans="1:6" ht="22.5" customHeight="1">
      <c r="A11" s="371">
        <v>157000</v>
      </c>
      <c r="B11" s="360">
        <f>F11+Sheet2!A1</f>
        <v>195129.41999999998</v>
      </c>
      <c r="C11" s="225" t="s">
        <v>166</v>
      </c>
      <c r="D11" s="226"/>
      <c r="E11" s="227" t="s">
        <v>74</v>
      </c>
      <c r="F11" s="391">
        <f>มาตรฐาน!D112+มาตรฐาน!D113+มาตรฐาน!D114+มาตรฐาน!D115</f>
        <v>125.96</v>
      </c>
    </row>
    <row r="12" spans="1:6" ht="22.5" customHeight="1">
      <c r="A12" s="372">
        <v>136900</v>
      </c>
      <c r="B12" s="360">
        <f>F12+Sheet2!A2</f>
        <v>196352.63</v>
      </c>
      <c r="C12" s="228" t="s">
        <v>167</v>
      </c>
      <c r="D12" s="229"/>
      <c r="E12" s="230" t="s">
        <v>83</v>
      </c>
      <c r="F12" s="391">
        <f>มาตรฐาน!D116+มาตรฐาน!D117+มาตรฐาน!D118+มาตรฐาน!D119+มาตรฐาน!D120+มาตรฐาน!D121+มาตรฐาน!D122+มาตรฐาน!D123</f>
        <v>87</v>
      </c>
    </row>
    <row r="13" spans="1:6" ht="22.5" customHeight="1">
      <c r="A13" s="372">
        <v>200000</v>
      </c>
      <c r="B13" s="360">
        <f>F13+Sheet2!A3</f>
        <v>231813.64</v>
      </c>
      <c r="C13" s="228" t="s">
        <v>168</v>
      </c>
      <c r="D13" s="229"/>
      <c r="E13" s="230" t="s">
        <v>98</v>
      </c>
      <c r="F13" s="366">
        <f>มาตรฐาน!D124</f>
        <v>0</v>
      </c>
    </row>
    <row r="14" spans="1:6" ht="22.5" customHeight="1">
      <c r="A14" s="372">
        <v>40000</v>
      </c>
      <c r="B14" s="360">
        <f>F14+Sheet2!A4</f>
        <v>36585</v>
      </c>
      <c r="C14" s="228" t="s">
        <v>169</v>
      </c>
      <c r="D14" s="229"/>
      <c r="E14" s="230" t="s">
        <v>104</v>
      </c>
      <c r="F14" s="366">
        <f>มาตรฐาน!D125</f>
        <v>4788</v>
      </c>
    </row>
    <row r="15" spans="1:6" ht="22.5" customHeight="1">
      <c r="A15" s="372">
        <v>203000</v>
      </c>
      <c r="B15" s="360">
        <f>F15+Sheet2!A5</f>
        <v>170456</v>
      </c>
      <c r="C15" s="228" t="s">
        <v>170</v>
      </c>
      <c r="D15" s="229"/>
      <c r="E15" s="230" t="s">
        <v>108</v>
      </c>
      <c r="F15" s="392">
        <f>มาตรฐาน!D126+มาตรฐาน!D127</f>
        <v>162720</v>
      </c>
    </row>
    <row r="16" spans="1:6" ht="22.5" customHeight="1">
      <c r="A16" s="373">
        <v>15163100</v>
      </c>
      <c r="B16" s="360">
        <f>F16+Sheet2!A6</f>
        <v>10767468.39</v>
      </c>
      <c r="C16" s="228" t="s">
        <v>171</v>
      </c>
      <c r="D16" s="229"/>
      <c r="E16" s="230" t="s">
        <v>172</v>
      </c>
      <c r="F16" s="366">
        <f>มาตรฐาน!D128+มาตรฐาน!D129+มาตรฐาน!D130+มาตรฐาน!D131+มาตรฐาน!D132+มาตรฐาน!D133+มาตรฐาน!D134+มาตรฐาน!D135</f>
        <v>1669665.8099999998</v>
      </c>
    </row>
    <row r="17" spans="1:6" ht="22.5" customHeight="1">
      <c r="A17" s="374">
        <v>17000000</v>
      </c>
      <c r="B17" s="362">
        <f>F17+Sheet2!A7</f>
        <v>17642128</v>
      </c>
      <c r="C17" s="228" t="s">
        <v>173</v>
      </c>
      <c r="D17" s="229"/>
      <c r="E17" s="230" t="s">
        <v>174</v>
      </c>
      <c r="F17" s="366">
        <f>มาตรฐาน!D136</f>
        <v>0</v>
      </c>
    </row>
    <row r="18" spans="1:6" ht="22.5" customHeight="1" thickBot="1">
      <c r="A18" s="361">
        <f>SUM(A11:A17)</f>
        <v>32900000</v>
      </c>
      <c r="B18" s="434">
        <f>F18+Sheet2!A8</f>
        <v>29239933.080000002</v>
      </c>
      <c r="C18" s="215"/>
      <c r="D18" s="216"/>
      <c r="E18" s="221"/>
      <c r="F18" s="396">
        <f>SUM(F11:F17)</f>
        <v>1837386.7699999998</v>
      </c>
    </row>
    <row r="19" spans="1:6" ht="19.5" customHeight="1" thickTop="1">
      <c r="A19" s="375"/>
      <c r="B19" s="360">
        <f>F19+Sheet2!A9</f>
        <v>3258955.41</v>
      </c>
      <c r="C19" s="228" t="s">
        <v>175</v>
      </c>
      <c r="D19" s="229"/>
      <c r="E19" s="230" t="s">
        <v>176</v>
      </c>
      <c r="F19" s="391">
        <v>1036112.6</v>
      </c>
    </row>
    <row r="20" spans="1:6" ht="19.5" customHeight="1">
      <c r="A20" s="376"/>
      <c r="B20" s="360">
        <f>F20+Sheet2!A10</f>
        <v>380500</v>
      </c>
      <c r="C20" s="228" t="s">
        <v>177</v>
      </c>
      <c r="D20" s="229"/>
      <c r="E20" s="233" t="s">
        <v>44</v>
      </c>
      <c r="F20" s="366">
        <v>241600</v>
      </c>
    </row>
    <row r="21" spans="1:6" ht="19.5" customHeight="1">
      <c r="A21" s="376"/>
      <c r="B21" s="360">
        <f>F21+Sheet2!A11</f>
        <v>0</v>
      </c>
      <c r="C21" s="501" t="s">
        <v>178</v>
      </c>
      <c r="D21" s="502"/>
      <c r="E21" s="230"/>
      <c r="F21" s="366">
        <v>0</v>
      </c>
    </row>
    <row r="22" spans="1:6" ht="19.5" customHeight="1">
      <c r="A22" s="376"/>
      <c r="B22" s="360">
        <f>F22+Sheet2!A12</f>
        <v>114206.95</v>
      </c>
      <c r="C22" s="228" t="s">
        <v>179</v>
      </c>
      <c r="D22" s="289"/>
      <c r="E22" s="230" t="s">
        <v>180</v>
      </c>
      <c r="F22" s="366">
        <v>0</v>
      </c>
    </row>
    <row r="23" spans="1:6" ht="19.5" customHeight="1">
      <c r="A23" s="376"/>
      <c r="B23" s="360">
        <f>F23+Sheet2!A13</f>
        <v>3237120</v>
      </c>
      <c r="C23" s="228" t="s">
        <v>181</v>
      </c>
      <c r="D23" s="229"/>
      <c r="E23" s="230" t="s">
        <v>182</v>
      </c>
      <c r="F23" s="366">
        <v>256800</v>
      </c>
    </row>
    <row r="24" spans="1:6" ht="19.5" customHeight="1">
      <c r="A24" s="376"/>
      <c r="B24" s="360">
        <f>F24+Sheet2!A14</f>
        <v>2888700</v>
      </c>
      <c r="C24" s="234" t="s">
        <v>351</v>
      </c>
      <c r="D24" s="289"/>
      <c r="E24" s="230"/>
      <c r="F24" s="366">
        <v>1394000</v>
      </c>
    </row>
    <row r="25" spans="1:6" ht="19.5" customHeight="1">
      <c r="A25" s="376"/>
      <c r="B25" s="360">
        <f>F25+Sheet2!A15</f>
        <v>0</v>
      </c>
      <c r="C25" s="228" t="s">
        <v>433</v>
      </c>
      <c r="D25" s="289"/>
      <c r="E25" s="230"/>
      <c r="F25" s="366">
        <v>0</v>
      </c>
    </row>
    <row r="26" spans="1:6" ht="19.5" customHeight="1">
      <c r="A26" s="376"/>
      <c r="B26" s="360">
        <f>F26+Sheet2!A16</f>
        <v>9464400</v>
      </c>
      <c r="C26" s="228" t="s">
        <v>149</v>
      </c>
      <c r="D26" s="229"/>
      <c r="E26" s="230"/>
      <c r="F26" s="366">
        <f>มาตรฐาน!D137</f>
        <v>0</v>
      </c>
    </row>
    <row r="27" spans="1:6" ht="19.5" customHeight="1">
      <c r="A27" s="376"/>
      <c r="B27" s="360">
        <f>F27+Sheet2!A17</f>
        <v>972000</v>
      </c>
      <c r="C27" s="228" t="s">
        <v>150</v>
      </c>
      <c r="D27" s="229"/>
      <c r="E27" s="230"/>
      <c r="F27" s="366">
        <f>มาตรฐาน!D138</f>
        <v>0</v>
      </c>
    </row>
    <row r="28" spans="1:6" ht="19.5" customHeight="1">
      <c r="A28" s="376"/>
      <c r="B28" s="360">
        <f>F28+Sheet2!A18</f>
        <v>864000</v>
      </c>
      <c r="C28" s="228" t="s">
        <v>346</v>
      </c>
      <c r="D28" s="229"/>
      <c r="E28" s="230"/>
      <c r="F28" s="366">
        <f>มาตรฐาน!D139</f>
        <v>216000</v>
      </c>
    </row>
    <row r="29" spans="1:6" ht="19.5" customHeight="1">
      <c r="A29" s="376"/>
      <c r="B29" s="360">
        <f>F29+Sheet2!A19</f>
        <v>39960</v>
      </c>
      <c r="C29" s="228" t="s">
        <v>347</v>
      </c>
      <c r="D29" s="229"/>
      <c r="E29" s="230"/>
      <c r="F29" s="366">
        <f>มาตรฐาน!D140</f>
        <v>10800</v>
      </c>
    </row>
    <row r="30" spans="1:6" ht="19.5" customHeight="1">
      <c r="A30" s="376"/>
      <c r="B30" s="360">
        <f>F30+Sheet2!A20</f>
        <v>0</v>
      </c>
      <c r="C30" s="228" t="s">
        <v>192</v>
      </c>
      <c r="D30" s="229"/>
      <c r="E30" s="230" t="s">
        <v>193</v>
      </c>
      <c r="F30" s="366">
        <v>0</v>
      </c>
    </row>
    <row r="31" spans="1:6" ht="19.5" customHeight="1">
      <c r="A31" s="376"/>
      <c r="B31" s="360">
        <f>F31+Sheet2!A21</f>
        <v>0</v>
      </c>
      <c r="C31" s="228" t="s">
        <v>194</v>
      </c>
      <c r="D31" s="229"/>
      <c r="E31" s="230" t="s">
        <v>195</v>
      </c>
      <c r="F31" s="366">
        <v>0</v>
      </c>
    </row>
    <row r="32" spans="1:6" ht="19.5" customHeight="1">
      <c r="A32" s="376"/>
      <c r="B32" s="360">
        <f>F32+Sheet2!A22</f>
        <v>120000</v>
      </c>
      <c r="C32" s="228" t="s">
        <v>397</v>
      </c>
      <c r="D32" s="229"/>
      <c r="E32" s="230"/>
      <c r="F32" s="366">
        <f>มาตรฐาน!D141</f>
        <v>30000</v>
      </c>
    </row>
    <row r="33" spans="1:6" ht="19.5" customHeight="1">
      <c r="A33" s="376"/>
      <c r="B33" s="360">
        <f>F33+Sheet2!A23</f>
        <v>0</v>
      </c>
      <c r="C33" s="228" t="s">
        <v>417</v>
      </c>
      <c r="D33" s="229"/>
      <c r="E33" s="230"/>
      <c r="F33" s="366">
        <f>มาตรฐาน!D149</f>
        <v>0</v>
      </c>
    </row>
    <row r="34" spans="1:6" ht="19.5" customHeight="1">
      <c r="A34" s="376"/>
      <c r="B34" s="360">
        <f>F34+Sheet2!A24</f>
        <v>0</v>
      </c>
      <c r="C34" s="228" t="s">
        <v>420</v>
      </c>
      <c r="D34" s="229"/>
      <c r="E34" s="230"/>
      <c r="F34" s="366">
        <f>มาตรฐาน!D142</f>
        <v>0</v>
      </c>
    </row>
    <row r="35" spans="1:6" ht="19.5" customHeight="1">
      <c r="A35" s="376"/>
      <c r="B35" s="360">
        <f>F35+Sheet2!A25</f>
        <v>0</v>
      </c>
      <c r="C35" s="235" t="s">
        <v>391</v>
      </c>
      <c r="D35" s="229"/>
      <c r="E35" s="230"/>
      <c r="F35" s="366">
        <f>มาตรฐาน!D147</f>
        <v>0</v>
      </c>
    </row>
    <row r="36" spans="1:6" ht="19.5" customHeight="1">
      <c r="A36" s="376"/>
      <c r="B36" s="360">
        <f>F36+Sheet2!A26</f>
        <v>0</v>
      </c>
      <c r="C36" s="273" t="s">
        <v>404</v>
      </c>
      <c r="D36" s="231"/>
      <c r="E36" s="221"/>
      <c r="F36" s="395">
        <f>มาตรฐาน!D148</f>
        <v>0</v>
      </c>
    </row>
    <row r="37" spans="1:6" ht="19.5" customHeight="1">
      <c r="A37" s="376"/>
      <c r="B37" s="360">
        <f>F37+Sheet2!A27</f>
        <v>0</v>
      </c>
      <c r="C37" s="235" t="s">
        <v>154</v>
      </c>
      <c r="D37" s="231"/>
      <c r="E37" s="221"/>
      <c r="F37" s="395">
        <v>0</v>
      </c>
    </row>
    <row r="38" spans="1:6" ht="19.5" customHeight="1">
      <c r="A38" s="376"/>
      <c r="B38" s="360">
        <f>F38+Sheet2!A28</f>
        <v>8640</v>
      </c>
      <c r="C38" s="235" t="s">
        <v>232</v>
      </c>
      <c r="D38" s="231"/>
      <c r="E38" s="221"/>
      <c r="F38" s="395">
        <v>0</v>
      </c>
    </row>
    <row r="39" spans="1:6" ht="19.5" customHeight="1">
      <c r="A39" s="376"/>
      <c r="B39" s="360">
        <f>F39+Sheet2!A29</f>
        <v>75000</v>
      </c>
      <c r="C39" s="235" t="s">
        <v>183</v>
      </c>
      <c r="D39" s="229"/>
      <c r="E39" s="230"/>
      <c r="F39" s="366">
        <v>0</v>
      </c>
    </row>
    <row r="40" spans="1:6" ht="19.5" customHeight="1">
      <c r="A40" s="376"/>
      <c r="B40" s="360">
        <f>F40+Sheet2!A30</f>
        <v>216000</v>
      </c>
      <c r="C40" s="235" t="s">
        <v>190</v>
      </c>
      <c r="D40" s="280"/>
      <c r="E40" s="230"/>
      <c r="F40" s="366">
        <v>0</v>
      </c>
    </row>
    <row r="41" spans="1:6" ht="19.5" customHeight="1">
      <c r="A41" s="376"/>
      <c r="B41" s="360">
        <f>F41+Sheet2!A31</f>
        <v>0</v>
      </c>
      <c r="C41" s="313" t="s">
        <v>372</v>
      </c>
      <c r="D41" s="280"/>
      <c r="E41" s="230"/>
      <c r="F41" s="366">
        <f>มาตรฐาน!D143</f>
        <v>0</v>
      </c>
    </row>
    <row r="42" spans="1:6" ht="19.5" customHeight="1">
      <c r="A42" s="376"/>
      <c r="B42" s="360">
        <f>F42+Sheet2!A32</f>
        <v>0</v>
      </c>
      <c r="C42" s="235" t="s">
        <v>356</v>
      </c>
      <c r="D42" s="280"/>
      <c r="E42" s="230"/>
      <c r="F42" s="366">
        <f>มาตรฐาน!D145</f>
        <v>0</v>
      </c>
    </row>
    <row r="43" spans="1:6" ht="19.5" customHeight="1">
      <c r="A43" s="376"/>
      <c r="B43" s="360">
        <f>F43+Sheet2!A33</f>
        <v>0</v>
      </c>
      <c r="C43" s="313" t="s">
        <v>429</v>
      </c>
      <c r="D43" s="314"/>
      <c r="E43" s="236"/>
      <c r="F43" s="397">
        <f>มาตรฐาน!D146</f>
        <v>0</v>
      </c>
    </row>
    <row r="44" spans="1:6" ht="19.5" customHeight="1">
      <c r="A44" s="376"/>
      <c r="B44" s="433">
        <f>F44+Sheet2!A34</f>
        <v>21639482.36</v>
      </c>
      <c r="C44" s="232"/>
      <c r="D44" s="237"/>
      <c r="E44" s="239"/>
      <c r="F44" s="363">
        <f>SUM(F19:F43)</f>
        <v>3185312.6</v>
      </c>
    </row>
    <row r="45" spans="1:6" ht="19.5" customHeight="1" thickBot="1">
      <c r="A45" s="377"/>
      <c r="B45" s="433">
        <f>F45+Sheet2!A35</f>
        <v>50879415.44</v>
      </c>
      <c r="C45" s="503" t="s">
        <v>184</v>
      </c>
      <c r="D45" s="504"/>
      <c r="E45" s="293"/>
      <c r="F45" s="388">
        <f>F18+F44</f>
        <v>5022699.37</v>
      </c>
    </row>
    <row r="46" spans="1:6" ht="19.5" customHeight="1" thickTop="1">
      <c r="A46" s="378"/>
      <c r="B46" s="364"/>
      <c r="C46" s="310"/>
      <c r="D46" s="311"/>
      <c r="E46" s="218"/>
      <c r="F46" s="364"/>
    </row>
    <row r="47" spans="1:6" ht="19.5" customHeight="1">
      <c r="A47" s="379"/>
      <c r="B47" s="363"/>
      <c r="C47" s="219"/>
      <c r="D47" s="220"/>
      <c r="E47" s="221"/>
      <c r="F47" s="363"/>
    </row>
    <row r="48" spans="1:6" ht="19.5" customHeight="1">
      <c r="A48" s="379"/>
      <c r="B48" s="363"/>
      <c r="C48" s="507" t="s">
        <v>185</v>
      </c>
      <c r="D48" s="508"/>
      <c r="E48" s="221"/>
      <c r="F48" s="363"/>
    </row>
    <row r="49" spans="1:6" ht="21.75" customHeight="1">
      <c r="A49" s="380"/>
      <c r="B49" s="365"/>
      <c r="C49" s="507"/>
      <c r="D49" s="508"/>
      <c r="E49" s="221"/>
      <c r="F49" s="365"/>
    </row>
    <row r="50" spans="1:6" ht="21.75" customHeight="1">
      <c r="A50" s="381">
        <v>1235000</v>
      </c>
      <c r="B50" s="391">
        <f>F50+Sheet2!A40</f>
        <v>218458</v>
      </c>
      <c r="C50" s="241" t="s">
        <v>418</v>
      </c>
      <c r="D50" s="242">
        <v>17500</v>
      </c>
      <c r="E50" s="227" t="s">
        <v>186</v>
      </c>
      <c r="F50" s="391">
        <f>มาตรฐาน!C42+17500</f>
        <v>23803</v>
      </c>
    </row>
    <row r="51" spans="1:6" ht="21.75" customHeight="1">
      <c r="A51" s="382">
        <v>5054200</v>
      </c>
      <c r="B51" s="391">
        <f>F51+Sheet2!A41</f>
        <v>2509974</v>
      </c>
      <c r="C51" s="244" t="s">
        <v>183</v>
      </c>
      <c r="D51" s="245"/>
      <c r="E51" s="230" t="s">
        <v>187</v>
      </c>
      <c r="F51" s="391">
        <f>มาตรฐาน!C43</f>
        <v>343569</v>
      </c>
    </row>
    <row r="52" spans="1:6" ht="21.75" customHeight="1">
      <c r="A52" s="382">
        <v>186420</v>
      </c>
      <c r="B52" s="391">
        <f>F52+Sheet2!A42</f>
        <v>98130</v>
      </c>
      <c r="C52" s="244" t="s">
        <v>188</v>
      </c>
      <c r="D52" s="245"/>
      <c r="E52" s="230" t="s">
        <v>189</v>
      </c>
      <c r="F52" s="391">
        <f>มาตรฐาน!C44</f>
        <v>12285</v>
      </c>
    </row>
    <row r="53" spans="1:6" ht="21.75" customHeight="1">
      <c r="A53" s="382">
        <v>1807180</v>
      </c>
      <c r="B53" s="391">
        <f>F53+Sheet2!A43</f>
        <v>1213092</v>
      </c>
      <c r="C53" s="389" t="s">
        <v>190</v>
      </c>
      <c r="D53" s="246"/>
      <c r="E53" s="230" t="s">
        <v>191</v>
      </c>
      <c r="F53" s="391">
        <f>มาตรฐาน!C45</f>
        <v>115949</v>
      </c>
    </row>
    <row r="54" spans="1:6" ht="21.75" customHeight="1">
      <c r="A54" s="382">
        <v>3646400</v>
      </c>
      <c r="B54" s="391">
        <f>F54+Sheet2!A44</f>
        <v>2077715</v>
      </c>
      <c r="C54" s="389" t="s">
        <v>192</v>
      </c>
      <c r="D54" s="290"/>
      <c r="E54" s="230" t="s">
        <v>193</v>
      </c>
      <c r="F54" s="391">
        <f>มาตรฐาน!C46</f>
        <v>319210</v>
      </c>
    </row>
    <row r="55" spans="1:6" ht="21.75" customHeight="1">
      <c r="A55" s="382">
        <v>5691578</v>
      </c>
      <c r="B55" s="391">
        <f>F55+Sheet2!A45</f>
        <v>2151538.6100000003</v>
      </c>
      <c r="C55" s="244" t="s">
        <v>419</v>
      </c>
      <c r="D55" s="444" t="s">
        <v>469</v>
      </c>
      <c r="E55" s="230" t="s">
        <v>195</v>
      </c>
      <c r="F55" s="391">
        <f>มาตรฐาน!C47+224100</f>
        <v>293872</v>
      </c>
    </row>
    <row r="56" spans="1:6" ht="21.75" customHeight="1">
      <c r="A56" s="382">
        <v>3361500</v>
      </c>
      <c r="B56" s="391">
        <f>F56+Sheet2!A46</f>
        <v>1452026.53</v>
      </c>
      <c r="C56" s="244" t="s">
        <v>196</v>
      </c>
      <c r="D56" s="245"/>
      <c r="E56" s="230" t="s">
        <v>197</v>
      </c>
      <c r="F56" s="391">
        <f>มาตรฐาน!C48</f>
        <v>20324.2</v>
      </c>
    </row>
    <row r="57" spans="1:6" ht="21.75" customHeight="1">
      <c r="A57" s="382">
        <v>422800</v>
      </c>
      <c r="B57" s="391">
        <f>F57+Sheet2!A47</f>
        <v>174277.76</v>
      </c>
      <c r="C57" s="244" t="s">
        <v>198</v>
      </c>
      <c r="D57" s="245"/>
      <c r="E57" s="230" t="s">
        <v>199</v>
      </c>
      <c r="F57" s="391">
        <f>มาตรฐาน!C49</f>
        <v>85581.58</v>
      </c>
    </row>
    <row r="58" spans="1:6" ht="21.75" customHeight="1">
      <c r="A58" s="382">
        <v>6324222</v>
      </c>
      <c r="B58" s="391">
        <f>F58+Sheet2!A48</f>
        <v>4397833.6</v>
      </c>
      <c r="C58" s="494" t="s">
        <v>200</v>
      </c>
      <c r="D58" s="495"/>
      <c r="E58" s="230" t="s">
        <v>201</v>
      </c>
      <c r="F58" s="391">
        <f>มาตรฐาน!C50</f>
        <v>180000</v>
      </c>
    </row>
    <row r="59" spans="1:6" ht="21.75" customHeight="1">
      <c r="A59" s="382">
        <v>420100</v>
      </c>
      <c r="B59" s="391">
        <f>F59+Sheet2!A49</f>
        <v>156480</v>
      </c>
      <c r="C59" s="499" t="s">
        <v>202</v>
      </c>
      <c r="D59" s="500"/>
      <c r="E59" s="230" t="s">
        <v>203</v>
      </c>
      <c r="F59" s="391">
        <f>มาตรฐาน!C51</f>
        <v>0</v>
      </c>
    </row>
    <row r="60" spans="1:6" ht="21.75" customHeight="1">
      <c r="A60" s="382">
        <v>4750600</v>
      </c>
      <c r="B60" s="391">
        <f>F60+Sheet2!A50</f>
        <v>0</v>
      </c>
      <c r="C60" s="390" t="s">
        <v>204</v>
      </c>
      <c r="D60" s="291"/>
      <c r="E60" s="230" t="s">
        <v>205</v>
      </c>
      <c r="F60" s="391">
        <f>มาตรฐาน!C52</f>
        <v>0</v>
      </c>
    </row>
    <row r="61" spans="1:6" ht="18" customHeight="1">
      <c r="A61" s="383">
        <v>0</v>
      </c>
      <c r="B61" s="395">
        <f>F61+Sheet2!A51</f>
        <v>0</v>
      </c>
      <c r="C61" s="499" t="s">
        <v>206</v>
      </c>
      <c r="D61" s="500"/>
      <c r="E61" s="272" t="s">
        <v>207</v>
      </c>
      <c r="F61" s="393">
        <v>0</v>
      </c>
    </row>
    <row r="62" spans="1:6" ht="21.75" customHeight="1" thickBot="1">
      <c r="A62" s="384">
        <f>SUM(A50:A61)</f>
        <v>32900000</v>
      </c>
      <c r="B62" s="434">
        <f>SUM(B50:B61)</f>
        <v>14449525.5</v>
      </c>
      <c r="C62" s="238"/>
      <c r="D62" s="220"/>
      <c r="E62" s="236"/>
      <c r="F62" s="394">
        <f>SUM(F50:F61)</f>
        <v>1394593.78</v>
      </c>
    </row>
    <row r="63" spans="1:6" ht="21.75" customHeight="1" thickTop="1">
      <c r="A63" s="385"/>
      <c r="B63" s="391">
        <f>F63+Sheet2!A53</f>
        <v>5761000</v>
      </c>
      <c r="C63" s="241" t="s">
        <v>179</v>
      </c>
      <c r="D63" s="241" t="s">
        <v>208</v>
      </c>
      <c r="E63" s="227" t="s">
        <v>180</v>
      </c>
      <c r="F63" s="391">
        <v>0</v>
      </c>
    </row>
    <row r="64" spans="1:6" ht="21.75" customHeight="1">
      <c r="A64" s="386"/>
      <c r="B64" s="391">
        <f>F64+Sheet2!A54</f>
        <v>382500</v>
      </c>
      <c r="C64" s="244" t="s">
        <v>177</v>
      </c>
      <c r="D64" s="244"/>
      <c r="E64" s="230" t="s">
        <v>44</v>
      </c>
      <c r="F64" s="366">
        <v>17000</v>
      </c>
    </row>
    <row r="65" spans="1:6" ht="21.75" customHeight="1">
      <c r="A65" s="386"/>
      <c r="B65" s="391">
        <f>F65+Sheet2!A55</f>
        <v>3237120</v>
      </c>
      <c r="C65" s="244" t="s">
        <v>181</v>
      </c>
      <c r="D65" s="247"/>
      <c r="E65" s="230"/>
      <c r="F65" s="366">
        <v>128400</v>
      </c>
    </row>
    <row r="66" spans="1:6" ht="21.75" customHeight="1">
      <c r="A66" s="386"/>
      <c r="B66" s="391">
        <f>F66+Sheet2!A56</f>
        <v>2297238.62</v>
      </c>
      <c r="C66" s="244" t="s">
        <v>209</v>
      </c>
      <c r="D66" s="247"/>
      <c r="E66" s="230"/>
      <c r="F66" s="367">
        <v>231059.18</v>
      </c>
    </row>
    <row r="67" spans="1:6" ht="21.75" customHeight="1">
      <c r="A67" s="387"/>
      <c r="B67" s="391">
        <f>F67+Sheet2!A57</f>
        <v>0</v>
      </c>
      <c r="C67" s="494" t="s">
        <v>178</v>
      </c>
      <c r="D67" s="495"/>
      <c r="E67" s="249"/>
      <c r="F67" s="367">
        <v>0</v>
      </c>
    </row>
    <row r="68" spans="1:6" ht="21.75" customHeight="1">
      <c r="A68" s="248"/>
      <c r="B68" s="391">
        <f>F68+Sheet2!A58</f>
        <v>3033400</v>
      </c>
      <c r="C68" s="494" t="s">
        <v>210</v>
      </c>
      <c r="D68" s="495"/>
      <c r="E68" s="249"/>
      <c r="F68" s="367">
        <v>0</v>
      </c>
    </row>
    <row r="69" spans="1:6" ht="21.75" customHeight="1">
      <c r="A69" s="248"/>
      <c r="B69" s="391">
        <f>F69+Sheet2!A59</f>
        <v>7700</v>
      </c>
      <c r="C69" s="494" t="s">
        <v>434</v>
      </c>
      <c r="D69" s="495"/>
      <c r="E69" s="249"/>
      <c r="F69" s="367">
        <v>0</v>
      </c>
    </row>
    <row r="70" spans="1:6" ht="21.75" customHeight="1">
      <c r="A70" s="243"/>
      <c r="B70" s="391">
        <f>F70+Sheet2!A60</f>
        <v>7302960</v>
      </c>
      <c r="C70" s="494" t="s">
        <v>211</v>
      </c>
      <c r="D70" s="495"/>
      <c r="E70" s="230"/>
      <c r="F70" s="366">
        <v>1794900</v>
      </c>
    </row>
    <row r="71" spans="1:6" ht="21.75" customHeight="1">
      <c r="A71" s="250"/>
      <c r="B71" s="391">
        <f>F71+Sheet2!A61</f>
        <v>3616400</v>
      </c>
      <c r="C71" s="496" t="s">
        <v>351</v>
      </c>
      <c r="D71" s="497"/>
      <c r="E71" s="221"/>
      <c r="F71" s="395">
        <v>727700</v>
      </c>
    </row>
    <row r="72" spans="1:6" ht="21.75" customHeight="1">
      <c r="A72" s="250"/>
      <c r="B72" s="395">
        <f>F72+Sheet2!A62</f>
        <v>0</v>
      </c>
      <c r="C72" s="270" t="s">
        <v>398</v>
      </c>
      <c r="D72" s="270"/>
      <c r="E72" s="221"/>
      <c r="F72" s="395"/>
    </row>
    <row r="73" spans="1:6" ht="21.75" customHeight="1">
      <c r="A73" s="251"/>
      <c r="B73" s="434">
        <f>F73+Sheet2!A63</f>
        <v>25638318.619999997</v>
      </c>
      <c r="C73" s="253"/>
      <c r="D73" s="253"/>
      <c r="E73" s="221"/>
      <c r="F73" s="368">
        <f>SUM(F63:F72)</f>
        <v>2899059.18</v>
      </c>
    </row>
    <row r="74" spans="1:6" ht="21.75" customHeight="1">
      <c r="A74" s="251"/>
      <c r="B74" s="434">
        <f>F74+Sheet2!A64</f>
        <v>40087844.12</v>
      </c>
      <c r="C74" s="492" t="s">
        <v>421</v>
      </c>
      <c r="D74" s="498"/>
      <c r="E74" s="238"/>
      <c r="F74" s="368">
        <f>F73+F62</f>
        <v>4293652.96</v>
      </c>
    </row>
    <row r="75" spans="1:6" ht="21.75" customHeight="1">
      <c r="A75" s="251"/>
      <c r="B75" s="369">
        <f>B18-B62</f>
        <v>14790407.580000002</v>
      </c>
      <c r="C75" s="492" t="s">
        <v>212</v>
      </c>
      <c r="D75" s="492"/>
      <c r="E75" s="221"/>
      <c r="F75" s="369"/>
    </row>
    <row r="76" spans="1:6" ht="18.75" customHeight="1">
      <c r="A76" s="251"/>
      <c r="B76" s="369"/>
      <c r="C76" s="492" t="s">
        <v>213</v>
      </c>
      <c r="D76" s="492"/>
      <c r="E76" s="221"/>
      <c r="F76" s="369"/>
    </row>
    <row r="77" spans="1:6" ht="21.75" customHeight="1">
      <c r="A77" s="252"/>
      <c r="B77" s="369"/>
      <c r="C77" s="492" t="s">
        <v>214</v>
      </c>
      <c r="D77" s="492"/>
      <c r="E77" s="221"/>
      <c r="F77" s="369"/>
    </row>
    <row r="78" spans="1:6" ht="21.75" customHeight="1" thickBot="1">
      <c r="A78" s="252"/>
      <c r="B78" s="396">
        <f>B9+B45-B74</f>
        <v>44644709.87</v>
      </c>
      <c r="C78" s="493" t="s">
        <v>215</v>
      </c>
      <c r="D78" s="493"/>
      <c r="E78" s="221"/>
      <c r="F78" s="396">
        <f>F9+F45-F74</f>
        <v>44644709.87</v>
      </c>
    </row>
    <row r="79" spans="1:6" ht="21.75" customHeight="1" thickTop="1">
      <c r="A79" s="237"/>
      <c r="B79" s="255"/>
      <c r="C79" s="254"/>
      <c r="D79" s="254"/>
      <c r="E79" s="240"/>
      <c r="F79" s="256"/>
    </row>
    <row r="80" spans="1:6" ht="21.75" customHeight="1">
      <c r="A80" s="253" t="s">
        <v>216</v>
      </c>
      <c r="B80" s="258"/>
      <c r="C80" s="259"/>
      <c r="D80" s="259"/>
      <c r="E80" s="260"/>
      <c r="F80" s="261"/>
    </row>
    <row r="81" spans="1:6" ht="21.75" customHeight="1">
      <c r="A81" s="253" t="s">
        <v>460</v>
      </c>
      <c r="B81" s="257"/>
      <c r="C81" s="257"/>
      <c r="D81" s="257"/>
      <c r="E81" s="257"/>
      <c r="F81" s="257"/>
    </row>
    <row r="82" spans="1:6" ht="21.75" customHeight="1">
      <c r="A82" s="253" t="s">
        <v>461</v>
      </c>
      <c r="B82" s="292"/>
      <c r="C82" s="292"/>
      <c r="D82" s="292"/>
      <c r="E82" s="292"/>
      <c r="F82" s="292"/>
    </row>
    <row r="83" spans="1:4" ht="22.5" customHeight="1">
      <c r="A83" s="214" t="s">
        <v>444</v>
      </c>
      <c r="D83" s="445"/>
    </row>
    <row r="84" ht="22.5" customHeight="1"/>
    <row r="85" ht="22.5" customHeight="1"/>
    <row r="86" ht="22.5" customHeight="1"/>
    <row r="98" ht="39.75" customHeight="1">
      <c r="D98" s="262"/>
    </row>
    <row r="99" ht="51" customHeight="1">
      <c r="D99" s="262"/>
    </row>
  </sheetData>
  <sheetProtection/>
  <mergeCells count="24">
    <mergeCell ref="A1:F1"/>
    <mergeCell ref="A2:F2"/>
    <mergeCell ref="A4:F4"/>
    <mergeCell ref="A6:B6"/>
    <mergeCell ref="C6:D6"/>
    <mergeCell ref="C7:D7"/>
    <mergeCell ref="C21:D21"/>
    <mergeCell ref="C45:D45"/>
    <mergeCell ref="C8:D8"/>
    <mergeCell ref="C48:D49"/>
    <mergeCell ref="C10:D10"/>
    <mergeCell ref="C58:D58"/>
    <mergeCell ref="C59:D59"/>
    <mergeCell ref="C61:D61"/>
    <mergeCell ref="C67:D67"/>
    <mergeCell ref="C68:D68"/>
    <mergeCell ref="C69:D69"/>
    <mergeCell ref="C76:D76"/>
    <mergeCell ref="C77:D77"/>
    <mergeCell ref="C78:D78"/>
    <mergeCell ref="C70:D70"/>
    <mergeCell ref="C71:D71"/>
    <mergeCell ref="C74:D74"/>
    <mergeCell ref="C75:D7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49.57421875" style="0" customWidth="1"/>
    <col min="2" max="2" width="9.8515625" style="151" customWidth="1"/>
    <col min="3" max="3" width="17.8515625" style="338" customWidth="1"/>
    <col min="4" max="4" width="17.140625" style="339" customWidth="1"/>
  </cols>
  <sheetData>
    <row r="1" spans="1:4" ht="23.25">
      <c r="A1" s="519" t="s">
        <v>217</v>
      </c>
      <c r="B1" s="519"/>
      <c r="C1" s="519"/>
      <c r="D1" s="519"/>
    </row>
    <row r="2" spans="1:4" ht="23.25">
      <c r="A2" s="519" t="s">
        <v>218</v>
      </c>
      <c r="B2" s="519"/>
      <c r="C2" s="519"/>
      <c r="D2" s="519"/>
    </row>
    <row r="3" spans="1:4" ht="23.25">
      <c r="A3" s="520" t="s">
        <v>472</v>
      </c>
      <c r="B3" s="520"/>
      <c r="C3" s="520"/>
      <c r="D3" s="520"/>
    </row>
    <row r="4" spans="1:4" ht="12.75">
      <c r="A4" s="521" t="s">
        <v>2</v>
      </c>
      <c r="B4" s="523" t="s">
        <v>3</v>
      </c>
      <c r="C4" s="525" t="s">
        <v>4</v>
      </c>
      <c r="D4" s="525" t="s">
        <v>5</v>
      </c>
    </row>
    <row r="5" spans="1:4" ht="12.75">
      <c r="A5" s="522"/>
      <c r="B5" s="524"/>
      <c r="C5" s="526"/>
      <c r="D5" s="526"/>
    </row>
    <row r="6" spans="1:6" ht="23.25">
      <c r="A6" s="139" t="s">
        <v>219</v>
      </c>
      <c r="B6" s="140" t="s">
        <v>220</v>
      </c>
      <c r="C6" s="330">
        <v>0</v>
      </c>
      <c r="D6" s="342"/>
      <c r="E6" s="198"/>
      <c r="F6" s="198"/>
    </row>
    <row r="7" spans="1:6" ht="22.5">
      <c r="A7" s="141" t="s">
        <v>221</v>
      </c>
      <c r="B7" s="142" t="s">
        <v>222</v>
      </c>
      <c r="C7" s="331">
        <v>23428544.7</v>
      </c>
      <c r="D7" s="343"/>
      <c r="E7" s="198"/>
      <c r="F7" s="198"/>
    </row>
    <row r="8" spans="1:6" ht="22.5">
      <c r="A8" s="141" t="s">
        <v>335</v>
      </c>
      <c r="B8" s="142" t="s">
        <v>222</v>
      </c>
      <c r="C8" s="331">
        <v>451733.21</v>
      </c>
      <c r="D8" s="343"/>
      <c r="E8" s="198"/>
      <c r="F8" s="198"/>
    </row>
    <row r="9" spans="1:6" ht="22.5">
      <c r="A9" s="141" t="s">
        <v>223</v>
      </c>
      <c r="B9" s="142" t="s">
        <v>224</v>
      </c>
      <c r="C9" s="331">
        <v>2296003.41</v>
      </c>
      <c r="D9" s="343"/>
      <c r="E9" s="198"/>
      <c r="F9" s="198"/>
    </row>
    <row r="10" spans="1:6" ht="22.5">
      <c r="A10" s="141" t="s">
        <v>225</v>
      </c>
      <c r="B10" s="142" t="s">
        <v>226</v>
      </c>
      <c r="C10" s="332">
        <v>0</v>
      </c>
      <c r="D10" s="343"/>
      <c r="E10" s="198"/>
      <c r="F10" s="198"/>
    </row>
    <row r="11" spans="1:6" ht="22.5">
      <c r="A11" s="141" t="s">
        <v>227</v>
      </c>
      <c r="B11" s="142" t="s">
        <v>228</v>
      </c>
      <c r="C11" s="332">
        <v>8513160.55</v>
      </c>
      <c r="D11" s="343"/>
      <c r="E11" s="198"/>
      <c r="F11" s="198"/>
    </row>
    <row r="12" spans="1:6" ht="22.5">
      <c r="A12" s="141" t="s">
        <v>229</v>
      </c>
      <c r="B12" s="142" t="s">
        <v>226</v>
      </c>
      <c r="C12" s="332">
        <v>0</v>
      </c>
      <c r="D12" s="343"/>
      <c r="E12" s="198"/>
      <c r="F12" s="198"/>
    </row>
    <row r="13" spans="1:6" ht="22.5">
      <c r="A13" s="141" t="s">
        <v>230</v>
      </c>
      <c r="B13" s="142" t="s">
        <v>224</v>
      </c>
      <c r="C13" s="331">
        <v>9955268</v>
      </c>
      <c r="D13" s="343"/>
      <c r="E13" s="198"/>
      <c r="F13" s="198"/>
    </row>
    <row r="14" spans="1:6" ht="22.5">
      <c r="A14" s="141" t="s">
        <v>231</v>
      </c>
      <c r="B14" s="142" t="s">
        <v>182</v>
      </c>
      <c r="C14" s="332">
        <v>0</v>
      </c>
      <c r="D14" s="343"/>
      <c r="E14" s="198"/>
      <c r="F14" s="198"/>
    </row>
    <row r="15" spans="1:6" ht="22.5">
      <c r="A15" s="141" t="s">
        <v>177</v>
      </c>
      <c r="B15" s="143" t="s">
        <v>44</v>
      </c>
      <c r="C15" s="331">
        <v>2000</v>
      </c>
      <c r="D15" s="343"/>
      <c r="E15" s="198"/>
      <c r="F15" s="198"/>
    </row>
    <row r="16" spans="1:6" ht="22.5">
      <c r="A16" s="141" t="s">
        <v>351</v>
      </c>
      <c r="B16" s="143"/>
      <c r="C16" s="331">
        <v>727700</v>
      </c>
      <c r="D16" s="343"/>
      <c r="E16" s="198"/>
      <c r="F16" s="198"/>
    </row>
    <row r="17" spans="1:6" ht="22.5">
      <c r="A17" s="141" t="s">
        <v>232</v>
      </c>
      <c r="B17" s="142" t="s">
        <v>186</v>
      </c>
      <c r="C17" s="331">
        <v>209818</v>
      </c>
      <c r="D17" s="343"/>
      <c r="E17" s="198"/>
      <c r="F17" s="198"/>
    </row>
    <row r="18" spans="1:6" ht="22.5">
      <c r="A18" s="144" t="s">
        <v>183</v>
      </c>
      <c r="B18" s="145">
        <v>100</v>
      </c>
      <c r="C18" s="331">
        <v>2434974</v>
      </c>
      <c r="D18" s="343"/>
      <c r="E18" s="198"/>
      <c r="F18" s="198"/>
    </row>
    <row r="19" spans="1:6" ht="22.5">
      <c r="A19" s="144" t="s">
        <v>188</v>
      </c>
      <c r="B19" s="145">
        <v>120</v>
      </c>
      <c r="C19" s="331">
        <v>98130</v>
      </c>
      <c r="D19" s="343"/>
      <c r="E19" s="198"/>
      <c r="F19" s="198"/>
    </row>
    <row r="20" spans="1:6" ht="22.5">
      <c r="A20" s="146" t="s">
        <v>190</v>
      </c>
      <c r="B20" s="147">
        <v>130</v>
      </c>
      <c r="C20" s="331">
        <v>990592</v>
      </c>
      <c r="D20" s="343"/>
      <c r="E20" s="198"/>
      <c r="F20" s="198"/>
    </row>
    <row r="21" spans="1:6" s="107" customFormat="1" ht="23.25">
      <c r="A21" s="146" t="s">
        <v>192</v>
      </c>
      <c r="B21" s="147">
        <v>200</v>
      </c>
      <c r="C21" s="332">
        <v>2080715</v>
      </c>
      <c r="D21" s="344"/>
      <c r="E21" s="206"/>
      <c r="F21" s="206"/>
    </row>
    <row r="22" spans="1:6" s="107" customFormat="1" ht="23.25">
      <c r="A22" s="144" t="s">
        <v>194</v>
      </c>
      <c r="B22" s="145">
        <v>250</v>
      </c>
      <c r="C22" s="331">
        <v>2155038.61</v>
      </c>
      <c r="D22" s="344"/>
      <c r="E22" s="206"/>
      <c r="F22" s="206"/>
    </row>
    <row r="23" spans="1:6" ht="22.5">
      <c r="A23" s="144" t="s">
        <v>196</v>
      </c>
      <c r="B23" s="145">
        <v>270</v>
      </c>
      <c r="C23" s="331">
        <v>1452026.53</v>
      </c>
      <c r="D23" s="343"/>
      <c r="E23" s="198"/>
      <c r="F23" s="198"/>
    </row>
    <row r="24" spans="1:6" ht="22.5">
      <c r="A24" s="144" t="s">
        <v>198</v>
      </c>
      <c r="B24" s="145">
        <v>300</v>
      </c>
      <c r="C24" s="332">
        <v>174277.76</v>
      </c>
      <c r="D24" s="343"/>
      <c r="E24" s="198"/>
      <c r="F24" s="198"/>
    </row>
    <row r="25" spans="1:6" ht="22.5">
      <c r="A25" s="146" t="s">
        <v>200</v>
      </c>
      <c r="B25" s="145">
        <v>400</v>
      </c>
      <c r="C25" s="332">
        <v>4397833.6</v>
      </c>
      <c r="D25" s="343"/>
      <c r="E25" s="198"/>
      <c r="F25" s="198"/>
    </row>
    <row r="26" spans="1:6" ht="23.25">
      <c r="A26" s="146" t="s">
        <v>202</v>
      </c>
      <c r="B26" s="148">
        <v>450</v>
      </c>
      <c r="C26" s="332">
        <v>156480</v>
      </c>
      <c r="D26" s="345"/>
      <c r="E26" s="198"/>
      <c r="F26" s="198"/>
    </row>
    <row r="27" spans="1:6" ht="23.25">
      <c r="A27" s="149" t="s">
        <v>204</v>
      </c>
      <c r="B27" s="148">
        <v>500</v>
      </c>
      <c r="C27" s="331">
        <v>0</v>
      </c>
      <c r="D27" s="343"/>
      <c r="E27" s="198"/>
      <c r="F27" s="198"/>
    </row>
    <row r="28" spans="1:6" ht="22.5">
      <c r="A28" s="146" t="s">
        <v>206</v>
      </c>
      <c r="B28" s="145">
        <v>550</v>
      </c>
      <c r="C28" s="331">
        <v>0</v>
      </c>
      <c r="D28" s="343"/>
      <c r="E28" s="198"/>
      <c r="F28" s="198"/>
    </row>
    <row r="29" spans="1:6" ht="22.5" hidden="1">
      <c r="A29" s="141" t="s">
        <v>149</v>
      </c>
      <c r="B29" s="142"/>
      <c r="C29" s="332">
        <v>0</v>
      </c>
      <c r="D29" s="343"/>
      <c r="E29" s="198"/>
      <c r="F29" s="198"/>
    </row>
    <row r="30" spans="1:6" ht="22.5" hidden="1">
      <c r="A30" s="141" t="s">
        <v>233</v>
      </c>
      <c r="B30" s="142"/>
      <c r="C30" s="332">
        <v>0</v>
      </c>
      <c r="D30" s="343"/>
      <c r="E30" s="198"/>
      <c r="F30" s="198"/>
    </row>
    <row r="31" spans="1:6" ht="22.5" hidden="1">
      <c r="A31" s="141" t="s">
        <v>234</v>
      </c>
      <c r="B31" s="142"/>
      <c r="C31" s="332">
        <v>0</v>
      </c>
      <c r="D31" s="343"/>
      <c r="E31" s="198"/>
      <c r="F31" s="198"/>
    </row>
    <row r="32" spans="1:6" ht="22.5" hidden="1">
      <c r="A32" s="141" t="s">
        <v>152</v>
      </c>
      <c r="B32" s="142"/>
      <c r="C32" s="332">
        <v>0</v>
      </c>
      <c r="D32" s="343"/>
      <c r="E32" s="198"/>
      <c r="F32" s="198"/>
    </row>
    <row r="33" spans="1:6" ht="22.5" hidden="1">
      <c r="A33" s="141" t="s">
        <v>235</v>
      </c>
      <c r="B33" s="142"/>
      <c r="C33" s="332">
        <v>0</v>
      </c>
      <c r="D33" s="343"/>
      <c r="E33" s="198"/>
      <c r="F33" s="198"/>
    </row>
    <row r="34" spans="1:6" ht="22.5" hidden="1">
      <c r="A34" s="141" t="s">
        <v>236</v>
      </c>
      <c r="B34" s="142"/>
      <c r="C34" s="332">
        <v>0</v>
      </c>
      <c r="D34" s="343"/>
      <c r="E34" s="198"/>
      <c r="F34" s="198"/>
    </row>
    <row r="35" spans="1:6" ht="22.5" hidden="1">
      <c r="A35" s="141" t="s">
        <v>360</v>
      </c>
      <c r="B35" s="142"/>
      <c r="C35" s="332">
        <v>0</v>
      </c>
      <c r="D35" s="343"/>
      <c r="E35" s="198"/>
      <c r="F35" s="198"/>
    </row>
    <row r="36" spans="1:6" ht="22.5" hidden="1">
      <c r="A36" s="141" t="s">
        <v>359</v>
      </c>
      <c r="B36" s="142"/>
      <c r="C36" s="332">
        <v>0</v>
      </c>
      <c r="D36" s="343"/>
      <c r="E36" s="198"/>
      <c r="F36" s="198"/>
    </row>
    <row r="37" spans="1:6" ht="22.5" hidden="1">
      <c r="A37" s="141" t="s">
        <v>361</v>
      </c>
      <c r="B37" s="142"/>
      <c r="C37" s="332">
        <v>0</v>
      </c>
      <c r="D37" s="343"/>
      <c r="E37" s="198"/>
      <c r="F37" s="198"/>
    </row>
    <row r="38" spans="1:6" ht="22.5" hidden="1">
      <c r="A38" s="141" t="s">
        <v>393</v>
      </c>
      <c r="B38" s="142"/>
      <c r="C38" s="332">
        <v>0</v>
      </c>
      <c r="D38" s="343"/>
      <c r="E38" s="198"/>
      <c r="F38" s="198"/>
    </row>
    <row r="39" spans="1:6" ht="22.5" hidden="1">
      <c r="A39" s="141" t="s">
        <v>394</v>
      </c>
      <c r="B39" s="142"/>
      <c r="C39" s="332">
        <v>0</v>
      </c>
      <c r="D39" s="343"/>
      <c r="E39" s="198"/>
      <c r="F39" s="198"/>
    </row>
    <row r="40" spans="1:6" ht="22.5" hidden="1">
      <c r="A40" s="141" t="s">
        <v>372</v>
      </c>
      <c r="B40" s="142"/>
      <c r="C40" s="332">
        <v>0</v>
      </c>
      <c r="D40" s="343"/>
      <c r="E40" s="198"/>
      <c r="F40" s="198"/>
    </row>
    <row r="41" spans="1:6" ht="22.5" hidden="1">
      <c r="A41" s="141" t="s">
        <v>404</v>
      </c>
      <c r="B41" s="142"/>
      <c r="C41" s="332">
        <v>0</v>
      </c>
      <c r="D41" s="343"/>
      <c r="E41" s="198"/>
      <c r="F41" s="198"/>
    </row>
    <row r="42" spans="1:6" ht="22.5" hidden="1">
      <c r="A42" s="141" t="s">
        <v>412</v>
      </c>
      <c r="B42" s="142"/>
      <c r="C42" s="332">
        <v>0</v>
      </c>
      <c r="D42" s="343"/>
      <c r="E42" s="198"/>
      <c r="F42" s="198"/>
    </row>
    <row r="43" spans="1:6" ht="22.5">
      <c r="A43" s="141" t="s">
        <v>237</v>
      </c>
      <c r="B43" s="142" t="s">
        <v>176</v>
      </c>
      <c r="C43" s="331"/>
      <c r="D43" s="346">
        <v>1954620.33</v>
      </c>
      <c r="E43" s="198"/>
      <c r="F43" s="198"/>
    </row>
    <row r="44" spans="1:6" ht="22.5">
      <c r="A44" s="141" t="s">
        <v>238</v>
      </c>
      <c r="B44" s="142" t="s">
        <v>239</v>
      </c>
      <c r="C44" s="331"/>
      <c r="D44" s="346">
        <v>29239933.08</v>
      </c>
      <c r="E44" s="198"/>
      <c r="F44" s="198"/>
    </row>
    <row r="45" spans="1:6" ht="22.5">
      <c r="A45" s="141" t="s">
        <v>240</v>
      </c>
      <c r="B45" s="142" t="s">
        <v>180</v>
      </c>
      <c r="C45" s="333"/>
      <c r="D45" s="346">
        <v>8845757.34</v>
      </c>
      <c r="E45" s="198"/>
      <c r="F45" s="198"/>
    </row>
    <row r="46" spans="1:6" ht="22.5">
      <c r="A46" s="141" t="s">
        <v>241</v>
      </c>
      <c r="B46" s="142"/>
      <c r="C46" s="334"/>
      <c r="D46" s="346">
        <v>14239874.62</v>
      </c>
      <c r="E46" s="198"/>
      <c r="F46" s="198"/>
    </row>
    <row r="47" spans="1:6" ht="22.5">
      <c r="A47" s="141" t="s">
        <v>242</v>
      </c>
      <c r="B47" s="142" t="s">
        <v>243</v>
      </c>
      <c r="C47" s="334"/>
      <c r="D47" s="334">
        <v>0</v>
      </c>
      <c r="E47" s="198"/>
      <c r="F47" s="198"/>
    </row>
    <row r="48" spans="1:6" ht="22.5">
      <c r="A48" s="141" t="s">
        <v>244</v>
      </c>
      <c r="B48" s="142"/>
      <c r="C48" s="334"/>
      <c r="D48" s="334">
        <v>903940</v>
      </c>
      <c r="E48" s="198"/>
      <c r="F48" s="198"/>
    </row>
    <row r="49" spans="1:6" ht="22.5">
      <c r="A49" s="141" t="s">
        <v>435</v>
      </c>
      <c r="B49" s="142"/>
      <c r="C49" s="334"/>
      <c r="D49" s="334">
        <v>0</v>
      </c>
      <c r="E49" s="198"/>
      <c r="F49" s="198"/>
    </row>
    <row r="50" spans="1:6" ht="22.5">
      <c r="A50" s="141" t="s">
        <v>245</v>
      </c>
      <c r="B50" s="142"/>
      <c r="C50" s="334"/>
      <c r="D50" s="334">
        <v>1105</v>
      </c>
      <c r="E50" s="198"/>
      <c r="F50" s="198"/>
    </row>
    <row r="51" spans="1:6" ht="22.5">
      <c r="A51" s="141" t="s">
        <v>246</v>
      </c>
      <c r="B51" s="142"/>
      <c r="C51" s="333"/>
      <c r="D51" s="333">
        <v>3946100</v>
      </c>
      <c r="E51" s="198"/>
      <c r="F51" s="198"/>
    </row>
    <row r="52" spans="1:6" ht="24">
      <c r="A52" s="141" t="s">
        <v>247</v>
      </c>
      <c r="B52" s="142"/>
      <c r="C52" s="334"/>
      <c r="D52" s="335">
        <v>392000</v>
      </c>
      <c r="E52" s="198"/>
      <c r="F52" s="198"/>
    </row>
    <row r="53" spans="1:6" ht="24">
      <c r="A53" s="141" t="s">
        <v>248</v>
      </c>
      <c r="B53" s="150"/>
      <c r="C53" s="336"/>
      <c r="D53" s="337">
        <v>0</v>
      </c>
      <c r="E53" s="198"/>
      <c r="F53" s="198"/>
    </row>
    <row r="54" spans="1:6" ht="24">
      <c r="A54" s="141" t="s">
        <v>249</v>
      </c>
      <c r="B54" s="150"/>
      <c r="C54" s="336"/>
      <c r="D54" s="337">
        <v>0</v>
      </c>
      <c r="E54" s="198"/>
      <c r="F54" s="198"/>
    </row>
    <row r="55" spans="1:6" ht="24">
      <c r="A55" s="141" t="s">
        <v>250</v>
      </c>
      <c r="B55" s="150"/>
      <c r="C55" s="336"/>
      <c r="D55" s="337">
        <v>0</v>
      </c>
      <c r="E55" s="198"/>
      <c r="F55" s="198"/>
    </row>
    <row r="56" spans="1:6" ht="24">
      <c r="A56" s="141" t="s">
        <v>251</v>
      </c>
      <c r="B56" s="150"/>
      <c r="C56" s="336"/>
      <c r="D56" s="337">
        <v>0</v>
      </c>
      <c r="E56" s="198"/>
      <c r="F56" s="198"/>
    </row>
    <row r="57" spans="1:6" ht="24">
      <c r="A57" s="203" t="s">
        <v>362</v>
      </c>
      <c r="B57" s="142"/>
      <c r="C57" s="334"/>
      <c r="D57" s="335">
        <v>0</v>
      </c>
      <c r="E57" s="198"/>
      <c r="F57" s="198"/>
    </row>
    <row r="58" spans="1:6" ht="24">
      <c r="A58" s="209" t="s">
        <v>363</v>
      </c>
      <c r="B58" s="150"/>
      <c r="C58" s="336"/>
      <c r="D58" s="337">
        <v>0</v>
      </c>
      <c r="E58" s="198"/>
      <c r="F58" s="198"/>
    </row>
    <row r="59" spans="1:6" ht="24">
      <c r="A59" s="271" t="s">
        <v>375</v>
      </c>
      <c r="B59" s="150"/>
      <c r="C59" s="334"/>
      <c r="D59" s="337">
        <v>500</v>
      </c>
      <c r="E59" s="198"/>
      <c r="F59" s="198"/>
    </row>
    <row r="60" spans="1:6" ht="24">
      <c r="A60" s="141" t="s">
        <v>392</v>
      </c>
      <c r="B60" s="142"/>
      <c r="C60" s="334"/>
      <c r="D60" s="335">
        <v>465</v>
      </c>
      <c r="E60" s="198"/>
      <c r="F60" s="198"/>
    </row>
    <row r="61" spans="1:6" ht="24">
      <c r="A61" s="209" t="s">
        <v>405</v>
      </c>
      <c r="B61" s="150"/>
      <c r="C61" s="336"/>
      <c r="D61" s="337">
        <v>0</v>
      </c>
      <c r="E61" s="198"/>
      <c r="F61" s="198"/>
    </row>
    <row r="62" spans="1:6" ht="24">
      <c r="A62" s="281" t="s">
        <v>413</v>
      </c>
      <c r="B62" s="282"/>
      <c r="C62" s="340"/>
      <c r="D62" s="347">
        <v>0</v>
      </c>
      <c r="E62" s="198"/>
      <c r="F62" s="198"/>
    </row>
    <row r="63" spans="1:6" ht="24" thickBot="1">
      <c r="A63" s="208"/>
      <c r="B63" s="210"/>
      <c r="C63" s="341">
        <f>SUM(C6:C62)</f>
        <v>59524295.370000005</v>
      </c>
      <c r="D63" s="348">
        <f>SUM(D43:D62)</f>
        <v>59524295.37</v>
      </c>
      <c r="E63" s="207"/>
      <c r="F63" s="207"/>
    </row>
    <row r="64" spans="5:6" ht="24" thickTop="1">
      <c r="E64" s="198"/>
      <c r="F64" s="198"/>
    </row>
    <row r="65" spans="1:6" ht="23.25">
      <c r="A65" s="253" t="s">
        <v>216</v>
      </c>
      <c r="E65" s="198"/>
      <c r="F65" s="198"/>
    </row>
    <row r="66" spans="1:6" ht="21">
      <c r="A66" s="253" t="s">
        <v>460</v>
      </c>
      <c r="B66" s="257"/>
      <c r="C66" s="257"/>
      <c r="D66" s="257"/>
      <c r="E66" s="257"/>
      <c r="F66" s="257"/>
    </row>
    <row r="67" spans="1:6" ht="23.25">
      <c r="A67" s="253" t="s">
        <v>462</v>
      </c>
      <c r="B67" s="292"/>
      <c r="C67" s="292"/>
      <c r="D67" s="292"/>
      <c r="E67" s="292"/>
      <c r="F67" s="292"/>
    </row>
    <row r="68" spans="1:6" ht="18" customHeight="1">
      <c r="A68" s="214" t="s">
        <v>444</v>
      </c>
      <c r="B68" s="214"/>
      <c r="C68" s="518" t="s">
        <v>366</v>
      </c>
      <c r="D68" s="518"/>
      <c r="E68" s="214"/>
      <c r="F68" s="214"/>
    </row>
    <row r="69" spans="5:6" ht="23.25">
      <c r="E69" s="198"/>
      <c r="F69" s="198"/>
    </row>
    <row r="70" spans="5:6" ht="23.25">
      <c r="E70" s="198"/>
      <c r="F70" s="198"/>
    </row>
    <row r="71" spans="5:6" ht="23.25">
      <c r="E71" s="198"/>
      <c r="F71" s="198"/>
    </row>
    <row r="72" spans="5:6" ht="23.25">
      <c r="E72" s="198"/>
      <c r="F72" s="198"/>
    </row>
    <row r="73" spans="5:6" ht="23.25">
      <c r="E73" s="198"/>
      <c r="F73" s="198"/>
    </row>
    <row r="74" spans="5:6" ht="23.25">
      <c r="E74" s="198"/>
      <c r="F74" s="198"/>
    </row>
    <row r="75" spans="5:6" ht="23.25">
      <c r="E75" s="198"/>
      <c r="F75" s="198"/>
    </row>
    <row r="76" spans="5:6" ht="23.25">
      <c r="E76" s="198"/>
      <c r="F76" s="198"/>
    </row>
    <row r="77" spans="5:6" ht="23.25">
      <c r="E77" s="198"/>
      <c r="F77" s="198"/>
    </row>
    <row r="78" spans="5:6" ht="23.25">
      <c r="E78" s="198"/>
      <c r="F78" s="198"/>
    </row>
    <row r="79" spans="5:6" ht="23.25">
      <c r="E79" s="198"/>
      <c r="F79" s="198"/>
    </row>
    <row r="80" spans="5:6" ht="23.25">
      <c r="E80" s="198"/>
      <c r="F80" s="198"/>
    </row>
    <row r="81" spans="5:6" ht="23.25">
      <c r="E81" s="198"/>
      <c r="F81" s="198"/>
    </row>
    <row r="82" spans="5:6" ht="23.25">
      <c r="E82" s="198"/>
      <c r="F82" s="198"/>
    </row>
    <row r="83" spans="5:6" ht="23.25">
      <c r="E83" s="198"/>
      <c r="F83" s="198"/>
    </row>
    <row r="84" spans="5:6" ht="23.25">
      <c r="E84" s="198"/>
      <c r="F84" s="198"/>
    </row>
    <row r="85" spans="5:6" ht="23.25">
      <c r="E85" s="198"/>
      <c r="F85" s="198"/>
    </row>
    <row r="86" spans="5:6" ht="23.25">
      <c r="E86" s="198"/>
      <c r="F86" s="198"/>
    </row>
    <row r="87" spans="5:6" ht="23.25">
      <c r="E87" s="198"/>
      <c r="F87" s="198"/>
    </row>
    <row r="88" spans="5:6" ht="23.25">
      <c r="E88" s="198"/>
      <c r="F88" s="198"/>
    </row>
    <row r="89" spans="5:6" ht="23.25">
      <c r="E89" s="198"/>
      <c r="F89" s="198"/>
    </row>
    <row r="90" spans="5:6" ht="23.25">
      <c r="E90" s="198"/>
      <c r="F90" s="198"/>
    </row>
    <row r="91" spans="5:6" ht="23.25">
      <c r="E91" s="198"/>
      <c r="F91" s="198"/>
    </row>
    <row r="92" spans="5:6" ht="23.25">
      <c r="E92" s="198"/>
      <c r="F92" s="198"/>
    </row>
    <row r="93" spans="5:6" ht="23.25">
      <c r="E93" s="198"/>
      <c r="F93" s="198"/>
    </row>
    <row r="94" spans="5:6" ht="23.25">
      <c r="E94" s="198"/>
      <c r="F94" s="198"/>
    </row>
    <row r="95" spans="5:6" ht="23.25">
      <c r="E95" s="198"/>
      <c r="F95" s="198"/>
    </row>
    <row r="96" spans="5:6" ht="23.25">
      <c r="E96" s="198"/>
      <c r="F96" s="198"/>
    </row>
    <row r="97" spans="5:6" ht="23.25">
      <c r="E97" s="198"/>
      <c r="F97" s="198"/>
    </row>
    <row r="98" spans="5:6" ht="23.25">
      <c r="E98" s="198"/>
      <c r="F98" s="198"/>
    </row>
  </sheetData>
  <sheetProtection/>
  <mergeCells count="8">
    <mergeCell ref="C68:D68"/>
    <mergeCell ref="A1:D1"/>
    <mergeCell ref="A2:D2"/>
    <mergeCell ref="A3:D3"/>
    <mergeCell ref="A4:A5"/>
    <mergeCell ref="B4:B5"/>
    <mergeCell ref="C4:C5"/>
    <mergeCell ref="D4:D5"/>
  </mergeCells>
  <printOptions/>
  <pageMargins left="0.6692913385826772" right="0.31496062992125984" top="0.5511811023622047" bottom="0.5118110236220472" header="0.2362204724409449" footer="0.23622047244094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="120" zoomScaleNormal="120" zoomScalePageLayoutView="0" workbookViewId="0" topLeftCell="A21">
      <selection activeCell="L29" sqref="L29"/>
    </sheetView>
  </sheetViews>
  <sheetFormatPr defaultColWidth="9.140625" defaultRowHeight="19.5" customHeight="1"/>
  <cols>
    <col min="1" max="1" width="14.8515625" style="296" customWidth="1"/>
    <col min="2" max="2" width="10.421875" style="296" customWidth="1"/>
    <col min="3" max="3" width="10.140625" style="296" customWidth="1"/>
    <col min="4" max="4" width="13.8515625" style="296" customWidth="1"/>
    <col min="5" max="5" width="11.7109375" style="296" customWidth="1"/>
    <col min="6" max="6" width="4.421875" style="296" customWidth="1"/>
    <col min="7" max="7" width="5.00390625" style="296" customWidth="1"/>
    <col min="8" max="8" width="19.57421875" style="296" customWidth="1"/>
    <col min="9" max="9" width="8.00390625" style="296" customWidth="1"/>
    <col min="10" max="16384" width="9.140625" style="296" customWidth="1"/>
  </cols>
  <sheetData>
    <row r="1" spans="1:8" ht="19.5" customHeight="1">
      <c r="A1" s="294" t="s">
        <v>68</v>
      </c>
      <c r="B1" s="294"/>
      <c r="C1" s="294"/>
      <c r="D1" s="294"/>
      <c r="E1" s="295" t="s">
        <v>261</v>
      </c>
      <c r="F1" s="294"/>
      <c r="G1" s="294"/>
      <c r="H1" s="294"/>
    </row>
    <row r="2" spans="1:8" ht="19.5" customHeight="1">
      <c r="A2" s="297" t="s">
        <v>262</v>
      </c>
      <c r="B2" s="297"/>
      <c r="C2" s="297"/>
      <c r="D2" s="297"/>
      <c r="E2" s="298" t="s">
        <v>263</v>
      </c>
      <c r="F2" s="297"/>
      <c r="G2" s="297"/>
      <c r="H2" s="297"/>
    </row>
    <row r="3" spans="1:8" ht="19.5" customHeight="1">
      <c r="A3" s="299" t="s">
        <v>264</v>
      </c>
      <c r="B3" s="299"/>
      <c r="C3" s="299"/>
      <c r="D3" s="550" t="s">
        <v>473</v>
      </c>
      <c r="E3" s="550"/>
      <c r="F3" s="551"/>
      <c r="G3" s="544">
        <v>23614300.37</v>
      </c>
      <c r="H3" s="545"/>
    </row>
    <row r="4" spans="1:8" ht="19.5" customHeight="1">
      <c r="A4" s="299" t="s">
        <v>265</v>
      </c>
      <c r="B4" s="299"/>
      <c r="C4" s="299"/>
      <c r="D4" s="299"/>
      <c r="E4" s="299"/>
      <c r="F4" s="299"/>
      <c r="G4" s="546"/>
      <c r="H4" s="547"/>
    </row>
    <row r="5" spans="1:8" ht="19.5" customHeight="1">
      <c r="A5" s="541" t="s">
        <v>266</v>
      </c>
      <c r="B5" s="528"/>
      <c r="C5" s="541" t="s">
        <v>267</v>
      </c>
      <c r="D5" s="541"/>
      <c r="E5" s="541" t="s">
        <v>268</v>
      </c>
      <c r="F5" s="541"/>
      <c r="G5" s="300"/>
      <c r="H5" s="301"/>
    </row>
    <row r="6" spans="1:8" ht="19.5" customHeight="1">
      <c r="A6" s="552" t="s">
        <v>436</v>
      </c>
      <c r="B6" s="552"/>
      <c r="C6" s="552" t="s">
        <v>410</v>
      </c>
      <c r="D6" s="552"/>
      <c r="E6" s="553" t="s">
        <v>1</v>
      </c>
      <c r="F6" s="554"/>
      <c r="G6" s="548"/>
      <c r="H6" s="549"/>
    </row>
    <row r="7" spans="1:8" ht="19.5" customHeight="1">
      <c r="A7" s="299" t="s">
        <v>269</v>
      </c>
      <c r="B7" s="299"/>
      <c r="C7" s="299"/>
      <c r="D7" s="299"/>
      <c r="E7" s="299"/>
      <c r="F7" s="294"/>
      <c r="G7" s="300"/>
      <c r="H7" s="301"/>
    </row>
    <row r="8" spans="1:8" ht="19.5" customHeight="1">
      <c r="A8" s="541" t="s">
        <v>270</v>
      </c>
      <c r="B8" s="541"/>
      <c r="C8" s="541" t="s">
        <v>271</v>
      </c>
      <c r="D8" s="541"/>
      <c r="E8" s="541" t="s">
        <v>268</v>
      </c>
      <c r="F8" s="541"/>
      <c r="G8" s="300"/>
      <c r="H8" s="301"/>
    </row>
    <row r="9" spans="1:8" ht="19.5" customHeight="1">
      <c r="A9" s="527">
        <v>40631</v>
      </c>
      <c r="B9" s="527"/>
      <c r="C9" s="528">
        <v>7778997</v>
      </c>
      <c r="D9" s="528"/>
      <c r="E9" s="542">
        <v>454</v>
      </c>
      <c r="F9" s="543"/>
      <c r="G9" s="300"/>
      <c r="H9" s="301"/>
    </row>
    <row r="10" spans="1:8" ht="19.5" customHeight="1">
      <c r="A10" s="527">
        <v>41179</v>
      </c>
      <c r="B10" s="527"/>
      <c r="C10" s="528">
        <v>1635140</v>
      </c>
      <c r="D10" s="528"/>
      <c r="E10" s="529">
        <v>500</v>
      </c>
      <c r="F10" s="530"/>
      <c r="G10" s="300"/>
      <c r="H10" s="301"/>
    </row>
    <row r="11" spans="1:8" ht="19.5" customHeight="1">
      <c r="A11" s="527">
        <v>41752</v>
      </c>
      <c r="B11" s="527"/>
      <c r="C11" s="528">
        <v>4191423</v>
      </c>
      <c r="D11" s="528"/>
      <c r="E11" s="529">
        <v>6450</v>
      </c>
      <c r="F11" s="530"/>
      <c r="G11" s="300"/>
      <c r="H11" s="301"/>
    </row>
    <row r="12" spans="1:8" ht="19.5" customHeight="1">
      <c r="A12" s="527">
        <v>41752</v>
      </c>
      <c r="B12" s="527"/>
      <c r="C12" s="528">
        <v>4191429</v>
      </c>
      <c r="D12" s="528"/>
      <c r="E12" s="529">
        <v>1800</v>
      </c>
      <c r="F12" s="530"/>
      <c r="G12" s="300"/>
      <c r="H12" s="301"/>
    </row>
    <row r="13" spans="1:8" ht="19.5" customHeight="1">
      <c r="A13" s="527">
        <v>41765</v>
      </c>
      <c r="B13" s="527"/>
      <c r="C13" s="528">
        <v>4191446</v>
      </c>
      <c r="D13" s="528"/>
      <c r="E13" s="529">
        <v>1825</v>
      </c>
      <c r="F13" s="530"/>
      <c r="G13" s="300"/>
      <c r="H13" s="301"/>
    </row>
    <row r="14" spans="1:8" ht="19.5" customHeight="1">
      <c r="A14" s="527">
        <v>41771</v>
      </c>
      <c r="B14" s="527"/>
      <c r="C14" s="528">
        <v>4191451</v>
      </c>
      <c r="D14" s="528"/>
      <c r="E14" s="529">
        <v>10000</v>
      </c>
      <c r="F14" s="530"/>
      <c r="G14" s="300"/>
      <c r="H14" s="301"/>
    </row>
    <row r="15" spans="1:8" ht="19.5" customHeight="1">
      <c r="A15" s="527"/>
      <c r="B15" s="527"/>
      <c r="C15" s="528">
        <v>4191458</v>
      </c>
      <c r="D15" s="528"/>
      <c r="E15" s="529">
        <v>10000</v>
      </c>
      <c r="F15" s="530"/>
      <c r="G15" s="300"/>
      <c r="H15" s="301"/>
    </row>
    <row r="16" spans="1:8" ht="19.5" customHeight="1">
      <c r="A16" s="527"/>
      <c r="B16" s="527"/>
      <c r="C16" s="528">
        <v>4191459</v>
      </c>
      <c r="D16" s="528"/>
      <c r="E16" s="529">
        <v>10000</v>
      </c>
      <c r="F16" s="530"/>
      <c r="G16" s="300"/>
      <c r="H16" s="301"/>
    </row>
    <row r="17" spans="1:8" ht="19.5" customHeight="1">
      <c r="A17" s="527"/>
      <c r="B17" s="527"/>
      <c r="C17" s="528">
        <v>4191463</v>
      </c>
      <c r="D17" s="528"/>
      <c r="E17" s="529">
        <v>10000</v>
      </c>
      <c r="F17" s="530"/>
      <c r="G17" s="300"/>
      <c r="H17" s="301"/>
    </row>
    <row r="18" spans="1:8" ht="19.5" customHeight="1">
      <c r="A18" s="527">
        <v>41782</v>
      </c>
      <c r="B18" s="527"/>
      <c r="C18" s="528">
        <v>4191473</v>
      </c>
      <c r="D18" s="528"/>
      <c r="E18" s="529">
        <v>11787.99</v>
      </c>
      <c r="F18" s="530"/>
      <c r="G18" s="300"/>
      <c r="H18" s="301"/>
    </row>
    <row r="19" spans="1:8" ht="19.5" customHeight="1">
      <c r="A19" s="527">
        <v>41786</v>
      </c>
      <c r="B19" s="527"/>
      <c r="C19" s="528">
        <v>4191478</v>
      </c>
      <c r="D19" s="528"/>
      <c r="E19" s="529">
        <v>22406</v>
      </c>
      <c r="F19" s="530"/>
      <c r="G19" s="300"/>
      <c r="H19" s="301"/>
    </row>
    <row r="20" spans="1:8" ht="19.5" customHeight="1">
      <c r="A20" s="527">
        <v>41789</v>
      </c>
      <c r="B20" s="527"/>
      <c r="C20" s="528">
        <v>4191479</v>
      </c>
      <c r="D20" s="528"/>
      <c r="E20" s="529">
        <v>48355</v>
      </c>
      <c r="F20" s="530"/>
      <c r="G20" s="300"/>
      <c r="H20" s="301"/>
    </row>
    <row r="21" spans="1:9" ht="19.5" customHeight="1">
      <c r="A21" s="527"/>
      <c r="B21" s="527"/>
      <c r="C21" s="528">
        <v>4191480</v>
      </c>
      <c r="D21" s="528"/>
      <c r="E21" s="533">
        <v>14088</v>
      </c>
      <c r="F21" s="534"/>
      <c r="G21" s="453"/>
      <c r="H21" s="454"/>
      <c r="I21" s="455"/>
    </row>
    <row r="22" spans="1:9" ht="19.5" customHeight="1">
      <c r="A22" s="527"/>
      <c r="B22" s="527"/>
      <c r="C22" s="528">
        <v>4191481</v>
      </c>
      <c r="D22" s="528"/>
      <c r="E22" s="533">
        <v>1551.36</v>
      </c>
      <c r="F22" s="534"/>
      <c r="G22" s="453"/>
      <c r="H22" s="454"/>
      <c r="I22" s="455"/>
    </row>
    <row r="23" spans="1:9" ht="19.5" customHeight="1">
      <c r="A23" s="527"/>
      <c r="B23" s="527"/>
      <c r="C23" s="528">
        <v>4191482</v>
      </c>
      <c r="D23" s="528"/>
      <c r="E23" s="533">
        <v>6538.32</v>
      </c>
      <c r="F23" s="534"/>
      <c r="G23" s="453"/>
      <c r="H23" s="454"/>
      <c r="I23" s="455"/>
    </row>
    <row r="24" spans="1:9" ht="19.5" customHeight="1">
      <c r="A24" s="463"/>
      <c r="B24" s="463"/>
      <c r="C24" s="528">
        <v>4191483</v>
      </c>
      <c r="D24" s="528"/>
      <c r="E24" s="533">
        <v>30000</v>
      </c>
      <c r="F24" s="534"/>
      <c r="G24" s="453"/>
      <c r="H24" s="454"/>
      <c r="I24" s="455"/>
    </row>
    <row r="25" spans="1:9" ht="19.5" customHeight="1">
      <c r="A25" s="463"/>
      <c r="B25" s="463"/>
      <c r="C25" s="528"/>
      <c r="D25" s="528"/>
      <c r="E25" s="533"/>
      <c r="F25" s="534"/>
      <c r="G25" s="453"/>
      <c r="H25" s="454"/>
      <c r="I25" s="455"/>
    </row>
    <row r="26" spans="1:9" ht="19.5" customHeight="1">
      <c r="A26" s="527"/>
      <c r="B26" s="527"/>
      <c r="C26" s="528"/>
      <c r="D26" s="528"/>
      <c r="E26" s="533"/>
      <c r="F26" s="534"/>
      <c r="G26" s="453"/>
      <c r="H26" s="454"/>
      <c r="I26" s="455"/>
    </row>
    <row r="27" spans="1:9" ht="19.5" customHeight="1">
      <c r="A27" s="527"/>
      <c r="B27" s="527"/>
      <c r="C27" s="527"/>
      <c r="D27" s="527"/>
      <c r="E27" s="539">
        <f>SUM(E9:F26)</f>
        <v>185755.66999999998</v>
      </c>
      <c r="F27" s="540"/>
      <c r="G27" s="531">
        <f>E27</f>
        <v>185755.66999999998</v>
      </c>
      <c r="H27" s="532"/>
      <c r="I27" s="455"/>
    </row>
    <row r="28" spans="1:9" ht="19.5" customHeight="1">
      <c r="A28" s="299" t="s">
        <v>272</v>
      </c>
      <c r="B28" s="299"/>
      <c r="C28" s="302"/>
      <c r="D28" s="303"/>
      <c r="E28" s="537"/>
      <c r="F28" s="538"/>
      <c r="G28" s="453"/>
      <c r="H28" s="456"/>
      <c r="I28" s="455"/>
    </row>
    <row r="29" spans="1:9" ht="19.5" customHeight="1">
      <c r="A29" s="299" t="s">
        <v>273</v>
      </c>
      <c r="B29" s="304"/>
      <c r="C29" s="302"/>
      <c r="D29" s="303"/>
      <c r="E29" s="537"/>
      <c r="F29" s="538"/>
      <c r="G29" s="453"/>
      <c r="H29" s="457"/>
      <c r="I29" s="455"/>
    </row>
    <row r="30" spans="1:9" ht="19.5" customHeight="1">
      <c r="A30" s="305" t="s">
        <v>438</v>
      </c>
      <c r="B30" s="462"/>
      <c r="C30" s="299"/>
      <c r="D30" s="299"/>
      <c r="E30" s="535"/>
      <c r="F30" s="536"/>
      <c r="G30" s="453"/>
      <c r="H30" s="457"/>
      <c r="I30" s="455"/>
    </row>
    <row r="31" spans="1:9" ht="19.5" customHeight="1">
      <c r="A31" s="306" t="s">
        <v>474</v>
      </c>
      <c r="B31" s="297"/>
      <c r="C31" s="306"/>
      <c r="D31" s="306"/>
      <c r="E31" s="458"/>
      <c r="F31" s="459"/>
      <c r="G31" s="460"/>
      <c r="H31" s="461">
        <f>G3-G27-H30</f>
        <v>23428544.7</v>
      </c>
      <c r="I31" s="455"/>
    </row>
    <row r="32" spans="1:8" ht="19.5" customHeight="1">
      <c r="A32" s="294" t="s">
        <v>32</v>
      </c>
      <c r="B32" s="294"/>
      <c r="C32" s="294"/>
      <c r="D32" s="294"/>
      <c r="E32" s="307" t="s">
        <v>274</v>
      </c>
      <c r="F32" s="308"/>
      <c r="G32" s="308"/>
      <c r="H32" s="308"/>
    </row>
    <row r="33" spans="1:8" ht="19.5" customHeight="1">
      <c r="A33" s="294"/>
      <c r="B33" s="294"/>
      <c r="C33" s="294"/>
      <c r="D33" s="294"/>
      <c r="E33" s="295"/>
      <c r="F33" s="294"/>
      <c r="G33" s="294"/>
      <c r="H33" s="308"/>
    </row>
    <row r="34" spans="1:8" ht="19.5" customHeight="1">
      <c r="A34" s="294" t="s">
        <v>475</v>
      </c>
      <c r="B34" s="294"/>
      <c r="C34" s="294"/>
      <c r="D34" s="309"/>
      <c r="E34" s="294" t="str">
        <f>A34</f>
        <v>ลงชื่อ……….......……วันที่ 30 พฤษภาคม  2557</v>
      </c>
      <c r="F34" s="294"/>
      <c r="G34" s="294"/>
      <c r="H34" s="294"/>
    </row>
    <row r="35" spans="1:8" ht="19.5" customHeight="1">
      <c r="A35" s="294" t="s">
        <v>411</v>
      </c>
      <c r="C35" s="294"/>
      <c r="D35" s="294"/>
      <c r="E35" s="295" t="s">
        <v>399</v>
      </c>
      <c r="F35" s="294"/>
      <c r="G35" s="294"/>
      <c r="H35" s="294"/>
    </row>
  </sheetData>
  <sheetProtection/>
  <mergeCells count="72">
    <mergeCell ref="G3:H3"/>
    <mergeCell ref="G4:H4"/>
    <mergeCell ref="A5:B5"/>
    <mergeCell ref="C5:D5"/>
    <mergeCell ref="E5:F5"/>
    <mergeCell ref="G6:H6"/>
    <mergeCell ref="D3:F3"/>
    <mergeCell ref="A6:B6"/>
    <mergeCell ref="C6:D6"/>
    <mergeCell ref="E6:F6"/>
    <mergeCell ref="E13:F13"/>
    <mergeCell ref="E14:F14"/>
    <mergeCell ref="E15:F15"/>
    <mergeCell ref="A8:B8"/>
    <mergeCell ref="C8:D8"/>
    <mergeCell ref="E8:F8"/>
    <mergeCell ref="A9:B9"/>
    <mergeCell ref="C9:D9"/>
    <mergeCell ref="E9:F9"/>
    <mergeCell ref="A10:B10"/>
    <mergeCell ref="C10:D10"/>
    <mergeCell ref="A11:B11"/>
    <mergeCell ref="A13:B13"/>
    <mergeCell ref="E10:F10"/>
    <mergeCell ref="E30:F30"/>
    <mergeCell ref="E28:F28"/>
    <mergeCell ref="E29:F29"/>
    <mergeCell ref="E27:F27"/>
    <mergeCell ref="E11:F11"/>
    <mergeCell ref="A15:B15"/>
    <mergeCell ref="A16:B16"/>
    <mergeCell ref="A17:B17"/>
    <mergeCell ref="A18:B18"/>
    <mergeCell ref="A19:B19"/>
    <mergeCell ref="E16:F16"/>
    <mergeCell ref="E17:F17"/>
    <mergeCell ref="E18:F18"/>
    <mergeCell ref="E19:F19"/>
    <mergeCell ref="A20:B20"/>
    <mergeCell ref="A21:B21"/>
    <mergeCell ref="A22:B22"/>
    <mergeCell ref="A23:B23"/>
    <mergeCell ref="A26:B26"/>
    <mergeCell ref="C11:D11"/>
    <mergeCell ref="C13:D13"/>
    <mergeCell ref="C14:D14"/>
    <mergeCell ref="C15:D15"/>
    <mergeCell ref="A14:B14"/>
    <mergeCell ref="E26:F26"/>
    <mergeCell ref="C16:D16"/>
    <mergeCell ref="C17:D17"/>
    <mergeCell ref="C18:D18"/>
    <mergeCell ref="C19:D19"/>
    <mergeCell ref="C20:D20"/>
    <mergeCell ref="C21:D21"/>
    <mergeCell ref="E20:F20"/>
    <mergeCell ref="C25:D25"/>
    <mergeCell ref="E24:F24"/>
    <mergeCell ref="E25:F25"/>
    <mergeCell ref="E21:F21"/>
    <mergeCell ref="E22:F22"/>
    <mergeCell ref="E23:F23"/>
    <mergeCell ref="A12:B12"/>
    <mergeCell ref="C12:D12"/>
    <mergeCell ref="E12:F12"/>
    <mergeCell ref="G27:H27"/>
    <mergeCell ref="A27:B27"/>
    <mergeCell ref="C27:D27"/>
    <mergeCell ref="C22:D22"/>
    <mergeCell ref="C23:D23"/>
    <mergeCell ref="C26:D26"/>
    <mergeCell ref="C24:D24"/>
  </mergeCells>
  <printOptions/>
  <pageMargins left="0.5511811023622047" right="0.07874015748031496" top="0.5905511811023623" bottom="0.15748031496062992" header="0.31496062992125984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68"/>
  <sheetViews>
    <sheetView zoomScalePageLayoutView="0" workbookViewId="0" topLeftCell="A18">
      <selection activeCell="C24" sqref="C24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437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9321</v>
      </c>
      <c r="U6" s="159">
        <f>T6</f>
        <v>9321</v>
      </c>
      <c r="V6" s="198" t="s">
        <v>232</v>
      </c>
      <c r="W6">
        <f>U11+U152</f>
        <v>9821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>
        <f>U19+U160</f>
        <v>286520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>
        <f>U24+U165</f>
        <v>12260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>
        <f>U29+U170</f>
        <v>232949</v>
      </c>
    </row>
    <row r="10" spans="1:23" ht="18.75" customHeight="1">
      <c r="A10" s="159" t="s">
        <v>313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f>SUM(T6:T9)</f>
        <v>9321</v>
      </c>
      <c r="U10" s="159">
        <f>SUM(U6:U9)</f>
        <v>9321</v>
      </c>
      <c r="V10" s="198" t="s">
        <v>192</v>
      </c>
      <c r="W10">
        <f>U46+U188</f>
        <v>255524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</f>
        <v>9321</v>
      </c>
      <c r="U11" s="199">
        <f>T11</f>
        <v>9321</v>
      </c>
      <c r="V11" s="198" t="s">
        <v>194</v>
      </c>
      <c r="W11">
        <f>U53+U195</f>
        <v>615740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190">
        <f>U74+U216</f>
        <v>0</v>
      </c>
    </row>
    <row r="13" spans="1:23" ht="18.75" customHeight="1">
      <c r="A13" s="159">
        <v>101</v>
      </c>
      <c r="B13" s="159">
        <v>49860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>SUM(B13:T13)</f>
        <v>49860</v>
      </c>
      <c r="V13" s="198" t="s">
        <v>198</v>
      </c>
      <c r="W13">
        <f>U81+U223</f>
        <v>10423.35</v>
      </c>
    </row>
    <row r="14" spans="1:23" ht="18.75" customHeight="1">
      <c r="A14" s="159">
        <v>102</v>
      </c>
      <c r="B14" s="159">
        <v>104080</v>
      </c>
      <c r="C14" s="159">
        <v>22010</v>
      </c>
      <c r="D14" s="159">
        <v>0</v>
      </c>
      <c r="E14" s="159">
        <v>23860</v>
      </c>
      <c r="F14" s="159">
        <v>0</v>
      </c>
      <c r="G14" s="159">
        <v>0</v>
      </c>
      <c r="H14" s="159">
        <v>0</v>
      </c>
      <c r="I14" s="159">
        <v>29140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>SUM(B14:T14)</f>
        <v>179090</v>
      </c>
      <c r="V14" s="198" t="s">
        <v>200</v>
      </c>
      <c r="W14" s="190">
        <f>U94+U235</f>
        <v>0</v>
      </c>
    </row>
    <row r="15" spans="1:23" ht="18.75" customHeight="1">
      <c r="A15" s="159">
        <v>103</v>
      </c>
      <c r="B15" s="159">
        <v>34620</v>
      </c>
      <c r="C15" s="159">
        <v>5275</v>
      </c>
      <c r="D15" s="159">
        <v>0</v>
      </c>
      <c r="E15" s="159">
        <v>6140</v>
      </c>
      <c r="F15" s="159">
        <v>0</v>
      </c>
      <c r="G15" s="159">
        <v>0</v>
      </c>
      <c r="H15" s="159">
        <v>0</v>
      </c>
      <c r="I15" s="159">
        <v>4335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>SUM(B15:T15)</f>
        <v>50370</v>
      </c>
      <c r="V15" s="198" t="s">
        <v>202</v>
      </c>
      <c r="W15" s="190">
        <f>U101+U242</f>
        <v>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>SUM(B16:T16)</f>
        <v>0</v>
      </c>
      <c r="V16" s="198" t="s">
        <v>204</v>
      </c>
      <c r="W16">
        <f>U110+U251</f>
        <v>0</v>
      </c>
    </row>
    <row r="17" spans="1:23" ht="18.75" customHeight="1">
      <c r="A17" s="159">
        <v>106</v>
      </c>
      <c r="B17" s="159">
        <v>7200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>SUM(B17:T17)</f>
        <v>7200</v>
      </c>
      <c r="V17" s="198" t="s">
        <v>206</v>
      </c>
      <c r="W17" s="190">
        <f>U127+U267</f>
        <v>0</v>
      </c>
    </row>
    <row r="18" spans="1:23" ht="18.75" customHeight="1">
      <c r="A18" s="159" t="s">
        <v>313</v>
      </c>
      <c r="B18" s="159">
        <f>SUM(B13:B17)</f>
        <v>195760</v>
      </c>
      <c r="C18" s="159">
        <f>SUM(C13:C17)</f>
        <v>27285</v>
      </c>
      <c r="D18" s="159">
        <v>0</v>
      </c>
      <c r="E18" s="159">
        <f>SUM(E13:E17)</f>
        <v>30000</v>
      </c>
      <c r="F18" s="159">
        <v>0</v>
      </c>
      <c r="G18" s="159">
        <v>0</v>
      </c>
      <c r="H18" s="159">
        <v>0</v>
      </c>
      <c r="I18" s="159">
        <f>SUM(I13:I17)</f>
        <v>33475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>SUM(U13:U17)</f>
        <v>286520</v>
      </c>
      <c r="W18">
        <f>SUM(W6:W17)</f>
        <v>1423237.35</v>
      </c>
    </row>
    <row r="19" spans="1:21" ht="18.75" customHeight="1">
      <c r="A19" s="159" t="s">
        <v>314</v>
      </c>
      <c r="B19" s="159">
        <f>B18</f>
        <v>195760</v>
      </c>
      <c r="C19" s="159">
        <f>C18</f>
        <v>27285</v>
      </c>
      <c r="D19" s="159">
        <v>0</v>
      </c>
      <c r="E19" s="159">
        <f>E18</f>
        <v>30000</v>
      </c>
      <c r="F19" s="159">
        <v>0</v>
      </c>
      <c r="G19" s="159">
        <v>0</v>
      </c>
      <c r="H19" s="159">
        <v>0</v>
      </c>
      <c r="I19" s="159">
        <f>I18</f>
        <v>33475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99">
        <f>U18</f>
        <v>286520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10760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SUM(C21:T21)</f>
        <v>10760</v>
      </c>
    </row>
    <row r="22" spans="1:21" ht="18.75" customHeight="1">
      <c r="A22" s="159">
        <v>122</v>
      </c>
      <c r="B22" s="159">
        <v>0</v>
      </c>
      <c r="C22" s="159">
        <v>1500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SUM(C22:T22)</f>
        <v>1500</v>
      </c>
    </row>
    <row r="23" spans="1:21" ht="18.75" customHeight="1">
      <c r="A23" s="159" t="s">
        <v>313</v>
      </c>
      <c r="B23" s="159">
        <v>0</v>
      </c>
      <c r="C23" s="159">
        <f>SUM(C21:C22)</f>
        <v>12260</v>
      </c>
      <c r="D23" s="159">
        <v>0</v>
      </c>
      <c r="E23" s="159">
        <v>0</v>
      </c>
      <c r="F23" s="159">
        <v>0</v>
      </c>
      <c r="G23" s="159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f>SUM(C23:T23)</f>
        <v>12260</v>
      </c>
    </row>
    <row r="24" spans="1:21" ht="18.75" customHeight="1">
      <c r="A24" s="159" t="s">
        <v>314</v>
      </c>
      <c r="B24" s="159">
        <v>0</v>
      </c>
      <c r="C24" s="159">
        <v>12260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99">
        <f>U23</f>
        <v>12260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49690</v>
      </c>
      <c r="C26" s="159">
        <v>6270</v>
      </c>
      <c r="D26" s="159">
        <v>0</v>
      </c>
      <c r="E26" s="159">
        <v>108400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175970</v>
      </c>
    </row>
    <row r="27" spans="1:21" ht="18.75" customHeight="1">
      <c r="A27" s="159">
        <v>132</v>
      </c>
      <c r="B27" s="159">
        <v>23829</v>
      </c>
      <c r="C27" s="159">
        <v>2730</v>
      </c>
      <c r="D27" s="159">
        <v>0</v>
      </c>
      <c r="E27" s="159">
        <v>24030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56979</v>
      </c>
    </row>
    <row r="28" spans="1:21" ht="18.75" customHeight="1">
      <c r="A28" s="159" t="s">
        <v>313</v>
      </c>
      <c r="B28" s="159">
        <f>SUM(B26:B27)</f>
        <v>73519</v>
      </c>
      <c r="C28" s="159">
        <f>SUM(C26:C27)</f>
        <v>9000</v>
      </c>
      <c r="D28" s="159">
        <v>0</v>
      </c>
      <c r="E28" s="159">
        <f>SUM(E26:E27)</f>
        <v>132430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232949</v>
      </c>
    </row>
    <row r="29" spans="1:21" ht="18.75" customHeight="1">
      <c r="A29" s="159" t="s">
        <v>314</v>
      </c>
      <c r="B29" s="159">
        <f>B28</f>
        <v>73519</v>
      </c>
      <c r="C29" s="159">
        <f>C28</f>
        <v>9000</v>
      </c>
      <c r="D29" s="159">
        <v>0</v>
      </c>
      <c r="E29" s="159">
        <f>E28</f>
        <v>132430</v>
      </c>
      <c r="F29" s="159">
        <v>0</v>
      </c>
      <c r="G29" s="159">
        <v>0</v>
      </c>
      <c r="H29" s="159">
        <v>0</v>
      </c>
      <c r="I29" s="159">
        <f>I28</f>
        <v>9000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f>Q28</f>
        <v>9000</v>
      </c>
      <c r="R29" s="159">
        <v>0</v>
      </c>
      <c r="S29" s="159">
        <v>0</v>
      </c>
      <c r="T29" s="159">
        <v>0</v>
      </c>
      <c r="U29" s="199">
        <f>SUM(B29:T29)</f>
        <v>232949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ตุลาคม  2556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294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0" ref="U35:U44">SUM(B35:T35)</f>
        <v>229200</v>
      </c>
    </row>
    <row r="36" spans="1:21" ht="19.5" customHeight="1">
      <c r="A36" s="165">
        <v>203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6200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0"/>
        <v>6200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0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0"/>
        <v>0</v>
      </c>
    </row>
    <row r="39" spans="1:21" ht="19.5" customHeight="1">
      <c r="A39" s="166">
        <v>206</v>
      </c>
      <c r="B39" s="159">
        <v>9700</v>
      </c>
      <c r="C39" s="159">
        <v>1500</v>
      </c>
      <c r="D39" s="159">
        <v>0</v>
      </c>
      <c r="E39" s="159">
        <v>1600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0"/>
        <v>12800</v>
      </c>
    </row>
    <row r="40" spans="1:21" ht="19.5" customHeight="1">
      <c r="A40" s="166">
        <v>207</v>
      </c>
      <c r="B40" s="167">
        <v>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0"/>
        <v>0</v>
      </c>
    </row>
    <row r="41" spans="1:21" ht="19.5" customHeight="1">
      <c r="A41" s="166">
        <v>208</v>
      </c>
      <c r="B41" s="167">
        <v>7324</v>
      </c>
      <c r="C41" s="159">
        <v>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0"/>
        <v>7324</v>
      </c>
    </row>
    <row r="42" spans="1:21" ht="19.5" customHeight="1">
      <c r="A42" s="166">
        <v>209</v>
      </c>
      <c r="B42" s="159"/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/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0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0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0"/>
        <v>0</v>
      </c>
    </row>
    <row r="45" spans="1:21" ht="19.5" customHeight="1">
      <c r="A45" s="166" t="s">
        <v>313</v>
      </c>
      <c r="B45" s="159">
        <f aca="true" t="shared" si="1" ref="B45:U45">SUM(B35:B44)</f>
        <v>246224</v>
      </c>
      <c r="C45" s="159">
        <f t="shared" si="1"/>
        <v>1500</v>
      </c>
      <c r="D45" s="159">
        <f t="shared" si="1"/>
        <v>0</v>
      </c>
      <c r="E45" s="159">
        <f t="shared" si="1"/>
        <v>1600</v>
      </c>
      <c r="F45" s="159">
        <f t="shared" si="1"/>
        <v>0</v>
      </c>
      <c r="G45" s="159">
        <f t="shared" si="1"/>
        <v>0</v>
      </c>
      <c r="H45" s="159">
        <f t="shared" si="1"/>
        <v>0</v>
      </c>
      <c r="I45" s="159">
        <f t="shared" si="1"/>
        <v>6200</v>
      </c>
      <c r="J45" s="159">
        <f t="shared" si="1"/>
        <v>0</v>
      </c>
      <c r="K45" s="159">
        <f t="shared" si="1"/>
        <v>0</v>
      </c>
      <c r="L45" s="159">
        <f t="shared" si="1"/>
        <v>0</v>
      </c>
      <c r="M45" s="159">
        <f t="shared" si="1"/>
        <v>0</v>
      </c>
      <c r="N45" s="159">
        <f t="shared" si="1"/>
        <v>0</v>
      </c>
      <c r="O45" s="159">
        <f t="shared" si="1"/>
        <v>0</v>
      </c>
      <c r="P45" s="159">
        <f t="shared" si="1"/>
        <v>0</v>
      </c>
      <c r="Q45" s="159">
        <f t="shared" si="1"/>
        <v>0</v>
      </c>
      <c r="R45" s="159">
        <f t="shared" si="1"/>
        <v>0</v>
      </c>
      <c r="S45" s="159">
        <f t="shared" si="1"/>
        <v>0</v>
      </c>
      <c r="T45" s="159">
        <f t="shared" si="1"/>
        <v>0</v>
      </c>
      <c r="U45" s="159">
        <f t="shared" si="1"/>
        <v>255524</v>
      </c>
    </row>
    <row r="46" spans="1:21" ht="19.5" customHeight="1">
      <c r="A46" s="166" t="s">
        <v>315</v>
      </c>
      <c r="B46" s="159">
        <f>B45</f>
        <v>246224</v>
      </c>
      <c r="C46" s="159">
        <f>C45</f>
        <v>1500</v>
      </c>
      <c r="D46" s="159">
        <v>0</v>
      </c>
      <c r="E46" s="159">
        <f>E45</f>
        <v>1600</v>
      </c>
      <c r="F46" s="159">
        <v>0</v>
      </c>
      <c r="G46" s="159">
        <v>0</v>
      </c>
      <c r="H46" s="159">
        <v>0</v>
      </c>
      <c r="I46" s="159">
        <f>I45</f>
        <v>6200</v>
      </c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99">
        <f>SUM(B46:T46)</f>
        <v>255524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700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59">
        <f>SUM(B48:T48)</f>
        <v>700</v>
      </c>
    </row>
    <row r="49" spans="1:21" ht="19.5" customHeight="1">
      <c r="A49" s="166">
        <v>252</v>
      </c>
      <c r="B49" s="172">
        <v>0</v>
      </c>
      <c r="C49" s="173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59">
        <f>SUM(B49:T49)</f>
        <v>0</v>
      </c>
    </row>
    <row r="50" spans="1:21" ht="19.5" customHeight="1">
      <c r="A50" s="166">
        <v>253</v>
      </c>
      <c r="B50" s="170">
        <v>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59">
        <f>SUM(B50:T50)</f>
        <v>0</v>
      </c>
    </row>
    <row r="51" spans="1:21" ht="19.5" customHeight="1">
      <c r="A51" s="166">
        <v>254</v>
      </c>
      <c r="B51" s="172">
        <v>0</v>
      </c>
      <c r="C51" s="170">
        <v>0</v>
      </c>
      <c r="D51" s="170">
        <v>0</v>
      </c>
      <c r="E51" s="171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59">
        <f>SUM(B51:T51)</f>
        <v>0</v>
      </c>
    </row>
    <row r="52" spans="1:21" ht="19.5" customHeight="1">
      <c r="A52" s="166" t="s">
        <v>313</v>
      </c>
      <c r="B52" s="174">
        <f>SUM(B48:B51)</f>
        <v>700</v>
      </c>
      <c r="C52" s="174">
        <f>SUM(C48:C51)</f>
        <v>0</v>
      </c>
      <c r="D52" s="175">
        <f>SUM(D48:D51)</f>
        <v>0</v>
      </c>
      <c r="E52" s="159">
        <f>SUM(E48:E51)</f>
        <v>0</v>
      </c>
      <c r="F52" s="159">
        <v>0</v>
      </c>
      <c r="G52" s="159">
        <v>0</v>
      </c>
      <c r="H52" s="159">
        <v>0</v>
      </c>
      <c r="I52" s="171">
        <f>SUM(I48:I51)</f>
        <v>0</v>
      </c>
      <c r="J52" s="159">
        <v>0</v>
      </c>
      <c r="K52" s="159">
        <v>0</v>
      </c>
      <c r="L52" s="167">
        <v>0</v>
      </c>
      <c r="M52" s="170">
        <f>SUM(M50:M51)</f>
        <v>0</v>
      </c>
      <c r="N52" s="170">
        <f>SUM(N50:N51)</f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73">
        <f>SUM(B52:T52)</f>
        <v>700</v>
      </c>
    </row>
    <row r="53" spans="1:21" ht="19.5" customHeight="1">
      <c r="A53" s="166" t="s">
        <v>314</v>
      </c>
      <c r="B53" s="159">
        <f>B52</f>
        <v>700</v>
      </c>
      <c r="C53" s="159">
        <f aca="true" t="shared" si="2" ref="C53:U53">C52</f>
        <v>0</v>
      </c>
      <c r="D53" s="159">
        <f t="shared" si="2"/>
        <v>0</v>
      </c>
      <c r="E53" s="159">
        <f t="shared" si="2"/>
        <v>0</v>
      </c>
      <c r="F53" s="159">
        <f t="shared" si="2"/>
        <v>0</v>
      </c>
      <c r="G53" s="159">
        <f t="shared" si="2"/>
        <v>0</v>
      </c>
      <c r="H53" s="159">
        <f t="shared" si="2"/>
        <v>0</v>
      </c>
      <c r="I53" s="159">
        <f t="shared" si="2"/>
        <v>0</v>
      </c>
      <c r="J53" s="159">
        <f t="shared" si="2"/>
        <v>0</v>
      </c>
      <c r="K53" s="159">
        <f t="shared" si="2"/>
        <v>0</v>
      </c>
      <c r="L53" s="159">
        <f t="shared" si="2"/>
        <v>0</v>
      </c>
      <c r="M53" s="159">
        <f t="shared" si="2"/>
        <v>0</v>
      </c>
      <c r="N53" s="159">
        <f t="shared" si="2"/>
        <v>0</v>
      </c>
      <c r="O53" s="159">
        <f t="shared" si="2"/>
        <v>0</v>
      </c>
      <c r="P53" s="159">
        <f t="shared" si="2"/>
        <v>0</v>
      </c>
      <c r="Q53" s="159">
        <f t="shared" si="2"/>
        <v>0</v>
      </c>
      <c r="R53" s="159">
        <f t="shared" si="2"/>
        <v>0</v>
      </c>
      <c r="S53" s="159">
        <f t="shared" si="2"/>
        <v>0</v>
      </c>
      <c r="T53" s="159">
        <f t="shared" si="2"/>
        <v>0</v>
      </c>
      <c r="U53" s="432">
        <f t="shared" si="2"/>
        <v>700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ตุลาคม  2556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0</v>
      </c>
      <c r="C63" s="180">
        <v>0</v>
      </c>
      <c r="D63" s="159">
        <v>0</v>
      </c>
      <c r="E63" s="181">
        <v>0</v>
      </c>
      <c r="F63" s="159">
        <v>0</v>
      </c>
      <c r="G63" s="159">
        <v>0</v>
      </c>
      <c r="H63" s="159">
        <v>0</v>
      </c>
      <c r="I63" s="170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2">
        <f aca="true" t="shared" si="3" ref="U63:U74">SUM(B63:T63)</f>
        <v>0</v>
      </c>
    </row>
    <row r="64" spans="1:21" ht="19.5" customHeight="1">
      <c r="A64" s="165">
        <v>272</v>
      </c>
      <c r="B64" s="167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2">
        <f t="shared" si="3"/>
        <v>0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2">
        <f t="shared" si="3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2">
        <f t="shared" si="3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2">
        <f t="shared" si="3"/>
        <v>0</v>
      </c>
    </row>
    <row r="68" spans="1:21" ht="19.5" customHeight="1">
      <c r="A68" s="166">
        <v>276</v>
      </c>
      <c r="B68" s="167">
        <v>0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2">
        <f t="shared" si="3"/>
        <v>0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2">
        <f t="shared" si="3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2">
        <f t="shared" si="3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2">
        <f t="shared" si="3"/>
        <v>0</v>
      </c>
    </row>
    <row r="72" spans="1:21" ht="19.5" customHeight="1">
      <c r="A72" s="166">
        <v>282</v>
      </c>
      <c r="B72" s="167">
        <v>0</v>
      </c>
      <c r="C72" s="170">
        <v>0</v>
      </c>
      <c r="D72" s="159">
        <v>0</v>
      </c>
      <c r="E72" s="170">
        <v>0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2">
        <f t="shared" si="3"/>
        <v>0</v>
      </c>
    </row>
    <row r="73" spans="1:21" ht="19.5" customHeight="1">
      <c r="A73" s="166" t="s">
        <v>313</v>
      </c>
      <c r="B73" s="167">
        <f>SUM(B63:B72)</f>
        <v>0</v>
      </c>
      <c r="C73" s="182">
        <f>SUM(C63:C72)</f>
        <v>0</v>
      </c>
      <c r="D73" s="182">
        <f>SUM(D63:D72)</f>
        <v>0</v>
      </c>
      <c r="E73" s="183">
        <f>SUM(E63:E72)</f>
        <v>0</v>
      </c>
      <c r="F73" s="182">
        <f>SUM(F63:F72)</f>
        <v>0</v>
      </c>
      <c r="G73" s="159">
        <f>SUM(G62:G72)</f>
        <v>0</v>
      </c>
      <c r="H73" s="159">
        <v>0</v>
      </c>
      <c r="I73" s="170">
        <f>SUM(I63:I72)</f>
        <v>0</v>
      </c>
      <c r="J73" s="159">
        <v>0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67">
        <f>SUM(Q63:Q72)</f>
        <v>0</v>
      </c>
      <c r="R73" s="159">
        <v>0</v>
      </c>
      <c r="S73" s="159">
        <v>0</v>
      </c>
      <c r="T73" s="159">
        <v>0</v>
      </c>
      <c r="U73" s="181">
        <f>SUM(B73:T73)</f>
        <v>0</v>
      </c>
    </row>
    <row r="74" spans="1:21" ht="19.5" customHeight="1">
      <c r="A74" s="166" t="s">
        <v>315</v>
      </c>
      <c r="B74" s="159">
        <f>B73</f>
        <v>0</v>
      </c>
      <c r="C74" s="184">
        <v>0</v>
      </c>
      <c r="D74" s="185">
        <v>0</v>
      </c>
      <c r="E74" s="159">
        <f>E73</f>
        <v>0</v>
      </c>
      <c r="F74" s="185">
        <v>0</v>
      </c>
      <c r="G74" s="184">
        <v>0</v>
      </c>
      <c r="H74" s="185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59">
        <v>0</v>
      </c>
      <c r="O74" s="159">
        <v>0</v>
      </c>
      <c r="P74" s="159">
        <v>0</v>
      </c>
      <c r="Q74" s="167">
        <v>0</v>
      </c>
      <c r="R74" s="159">
        <v>0</v>
      </c>
      <c r="S74" s="159">
        <v>0</v>
      </c>
      <c r="T74" s="159">
        <v>0</v>
      </c>
      <c r="U74" s="200">
        <f t="shared" si="3"/>
        <v>0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2148.5</v>
      </c>
      <c r="C76" s="167">
        <v>0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f aca="true" t="shared" si="4" ref="U76:U81">SUM(B76:T76)</f>
        <v>2148.5</v>
      </c>
    </row>
    <row r="77" spans="1:21" ht="19.5" customHeight="1">
      <c r="A77" s="166">
        <v>303</v>
      </c>
      <c r="B77" s="159">
        <v>1212.85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59">
        <f t="shared" si="4"/>
        <v>1212.85</v>
      </c>
    </row>
    <row r="78" spans="1:21" ht="19.5" customHeight="1">
      <c r="A78" s="166">
        <v>304</v>
      </c>
      <c r="B78" s="159">
        <v>0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f t="shared" si="4"/>
        <v>0</v>
      </c>
    </row>
    <row r="79" spans="1:21" ht="19.5" customHeight="1">
      <c r="A79" s="166">
        <v>305</v>
      </c>
      <c r="B79" s="186">
        <v>7062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4"/>
        <v>7062</v>
      </c>
    </row>
    <row r="80" spans="1:21" ht="19.5" customHeight="1">
      <c r="A80" s="166" t="s">
        <v>313</v>
      </c>
      <c r="B80" s="187">
        <f>SUM(B76:B79)</f>
        <v>10423.35</v>
      </c>
      <c r="C80" s="159">
        <v>0</v>
      </c>
      <c r="D80" s="159">
        <v>0</v>
      </c>
      <c r="E80" s="159">
        <v>0</v>
      </c>
      <c r="F80" s="159">
        <v>0</v>
      </c>
      <c r="G80" s="159">
        <v>0</v>
      </c>
      <c r="H80" s="159">
        <v>0</v>
      </c>
      <c r="I80" s="159">
        <v>0</v>
      </c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59">
        <v>0</v>
      </c>
      <c r="U80" s="180">
        <f t="shared" si="4"/>
        <v>10423.35</v>
      </c>
    </row>
    <row r="81" spans="1:21" ht="19.5" customHeight="1">
      <c r="A81" s="166" t="s">
        <v>314</v>
      </c>
      <c r="B81" s="159">
        <f>B80</f>
        <v>10423.35</v>
      </c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201">
        <f t="shared" si="4"/>
        <v>10423.35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ตุลาคม  2556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2">
        <v>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1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1">
        <f>SUM(B93:T93)</f>
        <v>0</v>
      </c>
    </row>
    <row r="94" spans="1:21" ht="19.5" customHeight="1">
      <c r="A94" s="166" t="s">
        <v>314</v>
      </c>
      <c r="B94" s="167">
        <v>0</v>
      </c>
      <c r="C94" s="159">
        <v>0</v>
      </c>
      <c r="D94" s="159">
        <v>0</v>
      </c>
      <c r="E94" s="159">
        <v>0</v>
      </c>
      <c r="F94" s="159">
        <v>0</v>
      </c>
      <c r="G94" s="159">
        <v>0</v>
      </c>
      <c r="H94" s="159">
        <v>0</v>
      </c>
      <c r="I94" s="159">
        <v>0</v>
      </c>
      <c r="J94" s="188">
        <v>0</v>
      </c>
      <c r="K94" s="159">
        <v>0</v>
      </c>
      <c r="L94" s="159">
        <v>0</v>
      </c>
      <c r="M94" s="159">
        <v>0</v>
      </c>
      <c r="N94" s="167">
        <v>0</v>
      </c>
      <c r="O94" s="159">
        <v>0</v>
      </c>
      <c r="P94" s="159">
        <v>0</v>
      </c>
      <c r="Q94" s="159">
        <v>0</v>
      </c>
      <c r="R94" s="159">
        <v>0</v>
      </c>
      <c r="S94" s="159">
        <v>0</v>
      </c>
      <c r="T94" s="159">
        <v>0</v>
      </c>
      <c r="U94" s="181">
        <f>SUM(B94:T94)</f>
        <v>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2">
        <f>SUM(B96:T96)</f>
        <v>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2">
        <v>0</v>
      </c>
    </row>
    <row r="98" spans="1:21" ht="19.5" customHeight="1">
      <c r="A98" s="166">
        <v>458</v>
      </c>
      <c r="B98" s="167">
        <v>0</v>
      </c>
      <c r="C98" s="167">
        <v>0</v>
      </c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2">
        <v>0</v>
      </c>
    </row>
    <row r="99" spans="1:21" ht="19.5" customHeight="1">
      <c r="A99" s="166">
        <v>466</v>
      </c>
      <c r="B99" s="167">
        <v>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2">
        <v>0</v>
      </c>
    </row>
    <row r="100" spans="1:21" ht="19.5" customHeight="1">
      <c r="A100" s="166" t="s">
        <v>313</v>
      </c>
      <c r="B100" s="167">
        <f>SUM(B96:B99)</f>
        <v>0</v>
      </c>
      <c r="C100" s="167">
        <f>SUM(C96:C99)</f>
        <v>0</v>
      </c>
      <c r="D100" s="159">
        <v>0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/>
      <c r="Q100" s="159">
        <v>0</v>
      </c>
      <c r="R100" s="159">
        <v>0</v>
      </c>
      <c r="S100" s="159">
        <v>0</v>
      </c>
      <c r="T100" s="159">
        <v>0</v>
      </c>
      <c r="U100" s="182">
        <f>SUM(B100:T100)</f>
        <v>0</v>
      </c>
    </row>
    <row r="101" spans="1:21" ht="19.5" customHeight="1">
      <c r="A101" s="166" t="s">
        <v>314</v>
      </c>
      <c r="B101" s="167">
        <v>0</v>
      </c>
      <c r="C101" s="167">
        <v>0</v>
      </c>
      <c r="D101" s="159">
        <v>0</v>
      </c>
      <c r="E101" s="159">
        <v>0</v>
      </c>
      <c r="F101" s="159">
        <v>0</v>
      </c>
      <c r="G101" s="159">
        <v>0</v>
      </c>
      <c r="H101" s="159">
        <v>0</v>
      </c>
      <c r="I101" s="159">
        <v>0</v>
      </c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0</v>
      </c>
      <c r="P101" s="167">
        <v>0</v>
      </c>
      <c r="Q101" s="159">
        <v>0</v>
      </c>
      <c r="R101" s="159">
        <v>0</v>
      </c>
      <c r="S101" s="159">
        <v>0</v>
      </c>
      <c r="T101" s="159">
        <v>0</v>
      </c>
      <c r="U101" s="182">
        <f>SUM(B101:T101)</f>
        <v>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67"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67"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67"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59"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59"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59"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59">
        <v>0</v>
      </c>
    </row>
    <row r="110" spans="1:21" ht="19.5" customHeight="1">
      <c r="A110" s="166" t="s">
        <v>314</v>
      </c>
      <c r="B110" s="159">
        <v>0</v>
      </c>
      <c r="C110" s="159">
        <v>0</v>
      </c>
      <c r="D110" s="159">
        <v>0</v>
      </c>
      <c r="E110" s="159">
        <v>0</v>
      </c>
      <c r="F110" s="159">
        <v>0</v>
      </c>
      <c r="G110" s="159">
        <v>0</v>
      </c>
      <c r="H110" s="159">
        <v>0</v>
      </c>
      <c r="I110" s="159">
        <v>0</v>
      </c>
      <c r="J110" s="159">
        <v>0</v>
      </c>
      <c r="K110" s="159">
        <v>0</v>
      </c>
      <c r="L110" s="159">
        <v>0</v>
      </c>
      <c r="M110" s="159">
        <v>0</v>
      </c>
      <c r="N110" s="159">
        <v>0</v>
      </c>
      <c r="O110" s="159">
        <v>0</v>
      </c>
      <c r="P110" s="159">
        <v>0</v>
      </c>
      <c r="Q110" s="159">
        <v>0</v>
      </c>
      <c r="R110" s="159">
        <v>0</v>
      </c>
      <c r="S110" s="159">
        <v>0</v>
      </c>
      <c r="T110" s="159">
        <v>0</v>
      </c>
      <c r="U110" s="159"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ตุลาคม  2556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59"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59"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59"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67">
        <f>SUM(H123:T123)</f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67">
        <f>SUM(H124:T124)</f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67">
        <f>SUM(H125:T125)</f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67">
        <f>SUM(H126:T126)</f>
        <v>0</v>
      </c>
    </row>
    <row r="127" spans="1:21" ht="19.5" customHeight="1">
      <c r="A127" s="166" t="s">
        <v>314</v>
      </c>
      <c r="B127" s="159">
        <v>0</v>
      </c>
      <c r="C127" s="159">
        <v>0</v>
      </c>
      <c r="D127" s="159">
        <v>0</v>
      </c>
      <c r="E127" s="159">
        <v>0</v>
      </c>
      <c r="F127" s="159">
        <v>0</v>
      </c>
      <c r="G127" s="159">
        <v>0</v>
      </c>
      <c r="H127" s="167">
        <v>0</v>
      </c>
      <c r="I127" s="159">
        <v>0</v>
      </c>
      <c r="J127" s="159">
        <v>0</v>
      </c>
      <c r="K127" s="159">
        <v>0</v>
      </c>
      <c r="L127" s="159">
        <v>0</v>
      </c>
      <c r="M127" s="159">
        <v>0</v>
      </c>
      <c r="N127" s="159">
        <v>0</v>
      </c>
      <c r="O127" s="159">
        <v>0</v>
      </c>
      <c r="P127" s="159">
        <v>0</v>
      </c>
      <c r="Q127" s="159">
        <v>0</v>
      </c>
      <c r="R127" s="159">
        <v>0</v>
      </c>
      <c r="S127" s="159">
        <v>0</v>
      </c>
      <c r="T127" s="159">
        <v>0</v>
      </c>
      <c r="U127" s="167">
        <f>SUM(H127:T127)</f>
        <v>0</v>
      </c>
    </row>
    <row r="129" ht="19.5" customHeight="1">
      <c r="V129" s="190">
        <f>U81+U74+U46+U53+U29+U24+U19+U11+U101+U94</f>
        <v>807697.35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401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59"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59"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59"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500</v>
      </c>
      <c r="U150" s="159">
        <v>500</v>
      </c>
    </row>
    <row r="151" spans="1:21" ht="19.5" customHeight="1">
      <c r="A151" s="159" t="s">
        <v>313</v>
      </c>
      <c r="B151" s="159">
        <v>0</v>
      </c>
      <c r="C151" s="159">
        <v>0</v>
      </c>
      <c r="D151" s="159">
        <v>0</v>
      </c>
      <c r="E151" s="159">
        <v>0</v>
      </c>
      <c r="F151" s="159">
        <v>0</v>
      </c>
      <c r="G151" s="159">
        <v>0</v>
      </c>
      <c r="H151" s="159">
        <v>0</v>
      </c>
      <c r="I151" s="159">
        <v>0</v>
      </c>
      <c r="J151" s="159">
        <v>0</v>
      </c>
      <c r="K151" s="159">
        <v>0</v>
      </c>
      <c r="L151" s="159">
        <v>0</v>
      </c>
      <c r="M151" s="159">
        <v>0</v>
      </c>
      <c r="N151" s="159">
        <v>0</v>
      </c>
      <c r="O151" s="159">
        <v>0</v>
      </c>
      <c r="P151" s="159">
        <v>0</v>
      </c>
      <c r="Q151" s="159">
        <v>0</v>
      </c>
      <c r="R151" s="159">
        <v>0</v>
      </c>
      <c r="S151" s="159">
        <v>0</v>
      </c>
      <c r="T151" s="159">
        <v>500</v>
      </c>
      <c r="U151" s="159">
        <v>500</v>
      </c>
    </row>
    <row r="152" spans="1:21" ht="19.5" customHeight="1">
      <c r="A152" s="159" t="s">
        <v>314</v>
      </c>
      <c r="B152" s="159">
        <v>0</v>
      </c>
      <c r="C152" s="159">
        <v>0</v>
      </c>
      <c r="D152" s="159">
        <v>0</v>
      </c>
      <c r="E152" s="159">
        <v>0</v>
      </c>
      <c r="F152" s="159">
        <v>0</v>
      </c>
      <c r="G152" s="159">
        <v>0</v>
      </c>
      <c r="H152" s="159">
        <v>0</v>
      </c>
      <c r="I152" s="159">
        <v>0</v>
      </c>
      <c r="J152" s="159">
        <v>0</v>
      </c>
      <c r="K152" s="159">
        <v>0</v>
      </c>
      <c r="L152" s="159">
        <v>0</v>
      </c>
      <c r="M152" s="159">
        <v>0</v>
      </c>
      <c r="N152" s="159">
        <v>0</v>
      </c>
      <c r="O152" s="159">
        <v>0</v>
      </c>
      <c r="P152" s="159">
        <v>0</v>
      </c>
      <c r="Q152" s="159">
        <v>0</v>
      </c>
      <c r="R152" s="159">
        <v>0</v>
      </c>
      <c r="S152" s="159">
        <v>0</v>
      </c>
      <c r="T152" s="159">
        <v>500</v>
      </c>
      <c r="U152" s="435">
        <v>500</v>
      </c>
    </row>
    <row r="153" spans="1:21" ht="19.5" customHeight="1">
      <c r="A153" s="161">
        <v>100</v>
      </c>
      <c r="B153" s="159">
        <v>0</v>
      </c>
      <c r="C153" s="159">
        <v>0</v>
      </c>
      <c r="D153" s="159">
        <v>0</v>
      </c>
      <c r="E153" s="159">
        <v>0</v>
      </c>
      <c r="F153" s="159">
        <v>0</v>
      </c>
      <c r="G153" s="159">
        <v>0</v>
      </c>
      <c r="H153" s="159">
        <v>0</v>
      </c>
      <c r="I153" s="159">
        <v>0</v>
      </c>
      <c r="J153" s="159">
        <v>0</v>
      </c>
      <c r="K153" s="159">
        <v>0</v>
      </c>
      <c r="L153" s="159">
        <v>0</v>
      </c>
      <c r="M153" s="159">
        <v>0</v>
      </c>
      <c r="N153" s="159">
        <v>0</v>
      </c>
      <c r="O153" s="159">
        <v>0</v>
      </c>
      <c r="P153" s="159">
        <v>0</v>
      </c>
      <c r="Q153" s="159">
        <v>0</v>
      </c>
      <c r="R153" s="159">
        <v>0</v>
      </c>
      <c r="S153" s="159">
        <v>0</v>
      </c>
      <c r="T153" s="159">
        <v>0</v>
      </c>
      <c r="U153" s="159">
        <v>0</v>
      </c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59"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59"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59"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59"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59">
        <v>0</v>
      </c>
    </row>
    <row r="159" spans="1:21" ht="19.5" customHeight="1">
      <c r="A159" s="159" t="s">
        <v>313</v>
      </c>
      <c r="B159" s="159">
        <v>0</v>
      </c>
      <c r="C159" s="159">
        <v>0</v>
      </c>
      <c r="D159" s="159">
        <v>0</v>
      </c>
      <c r="E159" s="159">
        <v>0</v>
      </c>
      <c r="F159" s="159">
        <v>0</v>
      </c>
      <c r="G159" s="159">
        <v>0</v>
      </c>
      <c r="H159" s="159">
        <v>0</v>
      </c>
      <c r="I159" s="159">
        <v>0</v>
      </c>
      <c r="J159" s="159">
        <v>0</v>
      </c>
      <c r="K159" s="159">
        <v>0</v>
      </c>
      <c r="L159" s="159">
        <v>0</v>
      </c>
      <c r="M159" s="159">
        <v>0</v>
      </c>
      <c r="N159" s="159">
        <v>0</v>
      </c>
      <c r="O159" s="159">
        <v>0</v>
      </c>
      <c r="P159" s="159">
        <v>0</v>
      </c>
      <c r="Q159" s="159">
        <v>0</v>
      </c>
      <c r="R159" s="159">
        <v>0</v>
      </c>
      <c r="S159" s="159">
        <v>0</v>
      </c>
      <c r="T159" s="159">
        <v>0</v>
      </c>
      <c r="U159" s="159">
        <v>0</v>
      </c>
    </row>
    <row r="160" spans="1:21" ht="19.5" customHeight="1">
      <c r="A160" s="159" t="s">
        <v>314</v>
      </c>
      <c r="B160" s="159">
        <v>0</v>
      </c>
      <c r="C160" s="159">
        <v>0</v>
      </c>
      <c r="D160" s="159">
        <v>0</v>
      </c>
      <c r="E160" s="159">
        <v>0</v>
      </c>
      <c r="F160" s="159">
        <v>0</v>
      </c>
      <c r="G160" s="159">
        <v>0</v>
      </c>
      <c r="H160" s="159">
        <v>0</v>
      </c>
      <c r="I160" s="159">
        <v>0</v>
      </c>
      <c r="J160" s="159">
        <v>0</v>
      </c>
      <c r="K160" s="159">
        <v>0</v>
      </c>
      <c r="L160" s="159">
        <v>0</v>
      </c>
      <c r="M160" s="159">
        <v>0</v>
      </c>
      <c r="N160" s="159">
        <v>0</v>
      </c>
      <c r="O160" s="159">
        <v>0</v>
      </c>
      <c r="P160" s="159">
        <v>0</v>
      </c>
      <c r="Q160" s="159">
        <v>0</v>
      </c>
      <c r="R160" s="159">
        <v>0</v>
      </c>
      <c r="S160" s="159">
        <v>0</v>
      </c>
      <c r="T160" s="159">
        <v>0</v>
      </c>
      <c r="U160" s="435">
        <v>0</v>
      </c>
    </row>
    <row r="161" spans="1:21" ht="19.5" customHeight="1">
      <c r="A161" s="161">
        <v>120</v>
      </c>
      <c r="B161" s="159">
        <v>0</v>
      </c>
      <c r="C161" s="159">
        <v>0</v>
      </c>
      <c r="D161" s="159">
        <v>0</v>
      </c>
      <c r="E161" s="159">
        <v>0</v>
      </c>
      <c r="F161" s="159">
        <v>0</v>
      </c>
      <c r="G161" s="159">
        <v>0</v>
      </c>
      <c r="H161" s="159">
        <v>0</v>
      </c>
      <c r="I161" s="159">
        <v>0</v>
      </c>
      <c r="J161" s="159">
        <v>0</v>
      </c>
      <c r="K161" s="159">
        <v>0</v>
      </c>
      <c r="L161" s="159">
        <v>0</v>
      </c>
      <c r="M161" s="159">
        <v>0</v>
      </c>
      <c r="N161" s="159">
        <v>0</v>
      </c>
      <c r="O161" s="159">
        <v>0</v>
      </c>
      <c r="P161" s="159">
        <v>0</v>
      </c>
      <c r="Q161" s="159">
        <v>0</v>
      </c>
      <c r="R161" s="159">
        <v>0</v>
      </c>
      <c r="S161" s="159">
        <v>0</v>
      </c>
      <c r="T161" s="159">
        <v>0</v>
      </c>
      <c r="U161" s="159">
        <v>0</v>
      </c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59"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59">
        <v>0</v>
      </c>
    </row>
    <row r="164" spans="1:21" ht="19.5" customHeight="1">
      <c r="A164" s="159" t="s">
        <v>313</v>
      </c>
      <c r="B164" s="159">
        <v>0</v>
      </c>
      <c r="C164" s="159">
        <v>0</v>
      </c>
      <c r="D164" s="159">
        <v>0</v>
      </c>
      <c r="E164" s="159">
        <v>0</v>
      </c>
      <c r="F164" s="159">
        <v>0</v>
      </c>
      <c r="G164" s="159">
        <v>0</v>
      </c>
      <c r="H164" s="159">
        <v>0</v>
      </c>
      <c r="I164" s="159">
        <v>0</v>
      </c>
      <c r="J164" s="159">
        <v>0</v>
      </c>
      <c r="K164" s="159">
        <v>0</v>
      </c>
      <c r="L164" s="159">
        <v>0</v>
      </c>
      <c r="M164" s="159">
        <v>0</v>
      </c>
      <c r="N164" s="159">
        <v>0</v>
      </c>
      <c r="O164" s="159">
        <v>0</v>
      </c>
      <c r="P164" s="159">
        <v>0</v>
      </c>
      <c r="Q164" s="159">
        <v>0</v>
      </c>
      <c r="R164" s="159">
        <v>0</v>
      </c>
      <c r="S164" s="159">
        <v>0</v>
      </c>
      <c r="T164" s="159">
        <v>0</v>
      </c>
      <c r="U164" s="159">
        <v>0</v>
      </c>
    </row>
    <row r="165" spans="1:21" ht="19.5" customHeight="1">
      <c r="A165" s="159" t="s">
        <v>314</v>
      </c>
      <c r="B165" s="159">
        <v>0</v>
      </c>
      <c r="C165" s="159">
        <v>0</v>
      </c>
      <c r="D165" s="159">
        <v>0</v>
      </c>
      <c r="E165" s="159">
        <v>0</v>
      </c>
      <c r="F165" s="159">
        <v>0</v>
      </c>
      <c r="G165" s="159">
        <v>0</v>
      </c>
      <c r="H165" s="159">
        <v>0</v>
      </c>
      <c r="I165" s="159">
        <v>0</v>
      </c>
      <c r="J165" s="159">
        <v>0</v>
      </c>
      <c r="K165" s="159">
        <v>0</v>
      </c>
      <c r="L165" s="159">
        <v>0</v>
      </c>
      <c r="M165" s="159">
        <v>0</v>
      </c>
      <c r="N165" s="159">
        <v>0</v>
      </c>
      <c r="O165" s="159">
        <v>0</v>
      </c>
      <c r="P165" s="159">
        <v>0</v>
      </c>
      <c r="Q165" s="159">
        <v>0</v>
      </c>
      <c r="R165" s="159">
        <v>0</v>
      </c>
      <c r="S165" s="159">
        <v>0</v>
      </c>
      <c r="T165" s="159">
        <v>0</v>
      </c>
      <c r="U165" s="435">
        <v>0</v>
      </c>
    </row>
    <row r="166" spans="1:21" ht="19.5" customHeight="1">
      <c r="A166" s="161">
        <v>130</v>
      </c>
      <c r="B166" s="159">
        <v>0</v>
      </c>
      <c r="C166" s="159">
        <v>0</v>
      </c>
      <c r="D166" s="159">
        <v>0</v>
      </c>
      <c r="E166" s="159">
        <v>0</v>
      </c>
      <c r="F166" s="159">
        <v>0</v>
      </c>
      <c r="G166" s="159">
        <v>0</v>
      </c>
      <c r="H166" s="159">
        <v>0</v>
      </c>
      <c r="I166" s="159">
        <v>0</v>
      </c>
      <c r="J166" s="159">
        <v>0</v>
      </c>
      <c r="K166" s="159">
        <v>0</v>
      </c>
      <c r="L166" s="159">
        <v>0</v>
      </c>
      <c r="M166" s="159">
        <v>0</v>
      </c>
      <c r="N166" s="159">
        <v>0</v>
      </c>
      <c r="O166" s="159">
        <v>0</v>
      </c>
      <c r="P166" s="159">
        <v>0</v>
      </c>
      <c r="Q166" s="159">
        <v>0</v>
      </c>
      <c r="R166" s="159">
        <v>0</v>
      </c>
      <c r="S166" s="159">
        <v>0</v>
      </c>
      <c r="T166" s="159">
        <v>0</v>
      </c>
      <c r="U166" s="159">
        <v>0</v>
      </c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59"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59">
        <v>0</v>
      </c>
    </row>
    <row r="169" spans="1:21" ht="19.5" customHeight="1">
      <c r="A169" s="159" t="s">
        <v>313</v>
      </c>
      <c r="B169" s="159">
        <v>0</v>
      </c>
      <c r="C169" s="159">
        <v>0</v>
      </c>
      <c r="D169" s="159">
        <v>0</v>
      </c>
      <c r="E169" s="159">
        <v>0</v>
      </c>
      <c r="F169" s="159">
        <v>0</v>
      </c>
      <c r="G169" s="159">
        <v>0</v>
      </c>
      <c r="H169" s="159">
        <v>0</v>
      </c>
      <c r="I169" s="159">
        <v>0</v>
      </c>
      <c r="J169" s="159">
        <v>0</v>
      </c>
      <c r="K169" s="159">
        <v>0</v>
      </c>
      <c r="L169" s="159">
        <v>0</v>
      </c>
      <c r="M169" s="159">
        <v>0</v>
      </c>
      <c r="N169" s="159">
        <v>0</v>
      </c>
      <c r="O169" s="159">
        <v>0</v>
      </c>
      <c r="P169" s="159">
        <v>0</v>
      </c>
      <c r="Q169" s="159">
        <v>0</v>
      </c>
      <c r="R169" s="159">
        <v>0</v>
      </c>
      <c r="S169" s="159">
        <v>0</v>
      </c>
      <c r="T169" s="159">
        <v>0</v>
      </c>
      <c r="U169" s="159">
        <v>0</v>
      </c>
    </row>
    <row r="170" spans="1:21" ht="19.5" customHeight="1">
      <c r="A170" s="159" t="s">
        <v>314</v>
      </c>
      <c r="B170" s="159">
        <v>0</v>
      </c>
      <c r="C170" s="159">
        <v>0</v>
      </c>
      <c r="D170" s="159">
        <v>0</v>
      </c>
      <c r="E170" s="159">
        <v>0</v>
      </c>
      <c r="F170" s="159">
        <v>0</v>
      </c>
      <c r="G170" s="159">
        <v>0</v>
      </c>
      <c r="H170" s="159">
        <v>0</v>
      </c>
      <c r="I170" s="159">
        <v>0</v>
      </c>
      <c r="J170" s="159">
        <v>0</v>
      </c>
      <c r="K170" s="159">
        <v>0</v>
      </c>
      <c r="L170" s="159">
        <v>0</v>
      </c>
      <c r="M170" s="159">
        <v>0</v>
      </c>
      <c r="N170" s="159">
        <v>0</v>
      </c>
      <c r="O170" s="159">
        <v>0</v>
      </c>
      <c r="P170" s="159">
        <v>0</v>
      </c>
      <c r="Q170" s="159">
        <v>0</v>
      </c>
      <c r="R170" s="159">
        <v>0</v>
      </c>
      <c r="S170" s="159">
        <v>0</v>
      </c>
      <c r="T170" s="159">
        <v>0</v>
      </c>
      <c r="U170" s="435">
        <v>0</v>
      </c>
    </row>
    <row r="171" spans="1:21" ht="19.5" customHeight="1">
      <c r="A171" s="191"/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</row>
    <row r="172" spans="1:21" ht="19.5" customHeight="1">
      <c r="A172" s="555" t="s">
        <v>275</v>
      </c>
      <c r="B172" s="555"/>
      <c r="C172" s="555"/>
      <c r="D172" s="555"/>
      <c r="E172" s="555"/>
      <c r="F172" s="555"/>
      <c r="G172" s="555"/>
      <c r="H172" s="555"/>
      <c r="I172" s="555"/>
      <c r="J172" s="555"/>
      <c r="K172" s="555"/>
      <c r="L172" s="555"/>
      <c r="M172" s="555"/>
      <c r="N172" s="555"/>
      <c r="O172" s="555"/>
      <c r="P172" s="555"/>
      <c r="Q172" s="555"/>
      <c r="R172" s="555"/>
      <c r="S172" s="555"/>
      <c r="T172" s="555"/>
      <c r="U172" s="555"/>
    </row>
    <row r="173" spans="1:21" ht="19.5" customHeight="1">
      <c r="A173" s="556" t="str">
        <f>A143</f>
        <v>รายจ่ายตามงบประมาณ (จ่ายจากเงินอุดหนุน) ประจำเดือนตุลาคม</v>
      </c>
      <c r="B173" s="556"/>
      <c r="C173" s="556"/>
      <c r="D173" s="556"/>
      <c r="E173" s="556"/>
      <c r="F173" s="556"/>
      <c r="G173" s="556"/>
      <c r="H173" s="556"/>
      <c r="I173" s="556"/>
      <c r="J173" s="556"/>
      <c r="K173" s="556"/>
      <c r="L173" s="556"/>
      <c r="M173" s="556"/>
      <c r="N173" s="556"/>
      <c r="O173" s="556"/>
      <c r="P173" s="556"/>
      <c r="Q173" s="556"/>
      <c r="R173" s="556"/>
      <c r="S173" s="556"/>
      <c r="T173" s="556"/>
      <c r="U173" s="556"/>
    </row>
    <row r="174" spans="1:21" ht="19.5" customHeight="1">
      <c r="A174" s="152" t="s">
        <v>276</v>
      </c>
      <c r="B174" s="557" t="s">
        <v>277</v>
      </c>
      <c r="C174" s="558"/>
      <c r="D174" s="154" t="s">
        <v>278</v>
      </c>
      <c r="E174" s="559" t="s">
        <v>279</v>
      </c>
      <c r="F174" s="559"/>
      <c r="G174" s="154" t="s">
        <v>280</v>
      </c>
      <c r="H174" s="154" t="s">
        <v>281</v>
      </c>
      <c r="I174" s="557" t="s">
        <v>282</v>
      </c>
      <c r="J174" s="560"/>
      <c r="K174" s="558"/>
      <c r="L174" s="153" t="s">
        <v>283</v>
      </c>
      <c r="M174" s="559" t="s">
        <v>284</v>
      </c>
      <c r="N174" s="559"/>
      <c r="O174" s="559"/>
      <c r="P174" s="154" t="s">
        <v>285</v>
      </c>
      <c r="Q174" s="559" t="s">
        <v>286</v>
      </c>
      <c r="R174" s="559"/>
      <c r="S174" s="154" t="s">
        <v>287</v>
      </c>
      <c r="T174" s="154" t="s">
        <v>288</v>
      </c>
      <c r="U174" s="561" t="s">
        <v>81</v>
      </c>
    </row>
    <row r="175" spans="1:21" ht="19.5" customHeight="1">
      <c r="A175" s="163" t="s">
        <v>289</v>
      </c>
      <c r="B175" s="156" t="s">
        <v>290</v>
      </c>
      <c r="C175" s="156" t="s">
        <v>291</v>
      </c>
      <c r="D175" s="156" t="s">
        <v>292</v>
      </c>
      <c r="E175" s="156" t="s">
        <v>293</v>
      </c>
      <c r="F175" s="156" t="s">
        <v>294</v>
      </c>
      <c r="G175" s="156" t="s">
        <v>295</v>
      </c>
      <c r="H175" s="156" t="s">
        <v>296</v>
      </c>
      <c r="I175" s="156" t="s">
        <v>297</v>
      </c>
      <c r="J175" s="156" t="s">
        <v>298</v>
      </c>
      <c r="K175" s="156" t="s">
        <v>299</v>
      </c>
      <c r="L175" s="156" t="s">
        <v>300</v>
      </c>
      <c r="M175" s="156" t="s">
        <v>301</v>
      </c>
      <c r="N175" s="156" t="s">
        <v>302</v>
      </c>
      <c r="O175" s="156" t="s">
        <v>303</v>
      </c>
      <c r="P175" s="156" t="s">
        <v>304</v>
      </c>
      <c r="Q175" s="156" t="s">
        <v>305</v>
      </c>
      <c r="R175" s="156" t="s">
        <v>306</v>
      </c>
      <c r="S175" s="156" t="s">
        <v>307</v>
      </c>
      <c r="T175" s="156" t="s">
        <v>308</v>
      </c>
      <c r="U175" s="562"/>
    </row>
    <row r="176" spans="1:21" ht="19.5" customHeight="1">
      <c r="A176" s="164" t="s">
        <v>193</v>
      </c>
      <c r="B176" s="158"/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7"/>
      <c r="U176" s="159"/>
    </row>
    <row r="177" spans="1:21" ht="19.5" customHeight="1">
      <c r="A177" s="165">
        <v>201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59">
        <v>0</v>
      </c>
    </row>
    <row r="178" spans="1:21" ht="19.5" customHeight="1">
      <c r="A178" s="165">
        <v>203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59">
        <v>0</v>
      </c>
    </row>
    <row r="179" spans="1:21" ht="19.5" customHeight="1">
      <c r="A179" s="166">
        <v>204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59">
        <v>0</v>
      </c>
    </row>
    <row r="180" spans="1:21" ht="19.5" customHeight="1">
      <c r="A180" s="166">
        <v>205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59">
        <v>0</v>
      </c>
    </row>
    <row r="181" spans="1:21" ht="19.5" customHeight="1">
      <c r="A181" s="166">
        <v>206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59">
        <v>0</v>
      </c>
    </row>
    <row r="182" spans="1:21" ht="19.5" customHeight="1">
      <c r="A182" s="166">
        <v>207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59">
        <v>0</v>
      </c>
    </row>
    <row r="183" spans="1:21" ht="19.5" customHeight="1">
      <c r="A183" s="166">
        <v>208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59">
        <v>0</v>
      </c>
    </row>
    <row r="184" spans="1:21" ht="19.5" customHeight="1">
      <c r="A184" s="166">
        <v>209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59">
        <v>0</v>
      </c>
    </row>
    <row r="185" spans="1:21" ht="19.5" customHeight="1">
      <c r="A185" s="166">
        <v>211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59">
        <v>0</v>
      </c>
    </row>
    <row r="186" spans="1:21" ht="19.5" customHeight="1">
      <c r="A186" s="166">
        <v>212</v>
      </c>
      <c r="B186" s="159">
        <v>0</v>
      </c>
      <c r="C186" s="159">
        <v>0</v>
      </c>
      <c r="D186" s="159">
        <v>0</v>
      </c>
      <c r="E186" s="159">
        <v>0</v>
      </c>
      <c r="F186" s="159">
        <v>0</v>
      </c>
      <c r="G186" s="159">
        <v>0</v>
      </c>
      <c r="H186" s="159">
        <v>0</v>
      </c>
      <c r="I186" s="159">
        <v>0</v>
      </c>
      <c r="J186" s="159">
        <v>0</v>
      </c>
      <c r="K186" s="159">
        <v>0</v>
      </c>
      <c r="L186" s="159">
        <v>0</v>
      </c>
      <c r="M186" s="159">
        <v>0</v>
      </c>
      <c r="N186" s="159">
        <v>0</v>
      </c>
      <c r="O186" s="159">
        <v>0</v>
      </c>
      <c r="P186" s="159">
        <v>0</v>
      </c>
      <c r="Q186" s="159">
        <v>0</v>
      </c>
      <c r="R186" s="159">
        <v>0</v>
      </c>
      <c r="S186" s="159">
        <v>0</v>
      </c>
      <c r="T186" s="159">
        <v>0</v>
      </c>
      <c r="U186" s="159">
        <v>0</v>
      </c>
    </row>
    <row r="187" spans="1:21" ht="19.5" customHeight="1">
      <c r="A187" s="166" t="s">
        <v>313</v>
      </c>
      <c r="B187" s="159">
        <v>0</v>
      </c>
      <c r="C187" s="159">
        <v>0</v>
      </c>
      <c r="D187" s="159">
        <v>0</v>
      </c>
      <c r="E187" s="159">
        <v>0</v>
      </c>
      <c r="F187" s="159">
        <v>0</v>
      </c>
      <c r="G187" s="159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59">
        <v>0</v>
      </c>
      <c r="O187" s="159">
        <v>0</v>
      </c>
      <c r="P187" s="159">
        <v>0</v>
      </c>
      <c r="Q187" s="159">
        <v>0</v>
      </c>
      <c r="R187" s="159">
        <v>0</v>
      </c>
      <c r="S187" s="159">
        <v>0</v>
      </c>
      <c r="T187" s="159">
        <v>0</v>
      </c>
      <c r="U187" s="159">
        <v>0</v>
      </c>
    </row>
    <row r="188" spans="1:21" ht="19.5" customHeight="1">
      <c r="A188" s="166" t="s">
        <v>315</v>
      </c>
      <c r="B188" s="159">
        <v>0</v>
      </c>
      <c r="C188" s="159">
        <v>0</v>
      </c>
      <c r="D188" s="159">
        <v>0</v>
      </c>
      <c r="E188" s="159">
        <v>0</v>
      </c>
      <c r="F188" s="159">
        <v>0</v>
      </c>
      <c r="G188" s="159">
        <v>0</v>
      </c>
      <c r="H188" s="159">
        <v>0</v>
      </c>
      <c r="I188" s="159">
        <v>0</v>
      </c>
      <c r="J188" s="159">
        <v>0</v>
      </c>
      <c r="K188" s="159">
        <v>0</v>
      </c>
      <c r="L188" s="159">
        <v>0</v>
      </c>
      <c r="M188" s="159">
        <v>0</v>
      </c>
      <c r="N188" s="159">
        <v>0</v>
      </c>
      <c r="O188" s="159">
        <v>0</v>
      </c>
      <c r="P188" s="159">
        <v>0</v>
      </c>
      <c r="Q188" s="159">
        <v>0</v>
      </c>
      <c r="R188" s="159">
        <v>0</v>
      </c>
      <c r="S188" s="159">
        <v>0</v>
      </c>
      <c r="T188" s="159">
        <v>0</v>
      </c>
      <c r="U188" s="435">
        <v>0</v>
      </c>
    </row>
    <row r="189" spans="1:21" ht="19.5" customHeight="1">
      <c r="A189" s="169">
        <v>250</v>
      </c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</row>
    <row r="190" spans="1:21" ht="19.5" customHeight="1">
      <c r="A190" s="166">
        <v>251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0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59">
        <v>0</v>
      </c>
    </row>
    <row r="191" spans="1:21" ht="19.5" customHeight="1">
      <c r="A191" s="166">
        <v>252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59">
        <v>0</v>
      </c>
    </row>
    <row r="192" spans="1:21" ht="19.5" customHeight="1">
      <c r="A192" s="166">
        <v>253</v>
      </c>
      <c r="B192" s="159">
        <v>0</v>
      </c>
      <c r="C192" s="159">
        <v>0</v>
      </c>
      <c r="D192" s="159">
        <v>0</v>
      </c>
      <c r="E192" s="159">
        <v>0</v>
      </c>
      <c r="F192" s="159">
        <v>0</v>
      </c>
      <c r="G192" s="159">
        <v>0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59">
        <v>0</v>
      </c>
    </row>
    <row r="193" spans="1:21" ht="19.5" customHeight="1">
      <c r="A193" s="166">
        <v>254</v>
      </c>
      <c r="B193" s="159">
        <v>0</v>
      </c>
      <c r="C193" s="159">
        <v>0</v>
      </c>
      <c r="D193" s="159">
        <v>0</v>
      </c>
      <c r="E193" s="159">
        <v>615040</v>
      </c>
      <c r="F193" s="159">
        <v>0</v>
      </c>
      <c r="G193" s="159">
        <v>0</v>
      </c>
      <c r="H193" s="159">
        <v>0</v>
      </c>
      <c r="I193" s="159">
        <v>0</v>
      </c>
      <c r="J193" s="159">
        <v>0</v>
      </c>
      <c r="K193" s="159">
        <v>0</v>
      </c>
      <c r="L193" s="159">
        <v>0</v>
      </c>
      <c r="M193" s="159">
        <v>0</v>
      </c>
      <c r="N193" s="159">
        <v>0</v>
      </c>
      <c r="O193" s="159">
        <v>0</v>
      </c>
      <c r="P193" s="159">
        <v>0</v>
      </c>
      <c r="Q193" s="159">
        <v>0</v>
      </c>
      <c r="R193" s="159">
        <v>0</v>
      </c>
      <c r="S193" s="159">
        <v>0</v>
      </c>
      <c r="T193" s="159">
        <v>0</v>
      </c>
      <c r="U193" s="159">
        <v>0</v>
      </c>
    </row>
    <row r="194" spans="1:21" ht="19.5" customHeight="1">
      <c r="A194" s="166" t="s">
        <v>313</v>
      </c>
      <c r="B194" s="159">
        <v>0</v>
      </c>
      <c r="C194" s="159">
        <v>0</v>
      </c>
      <c r="D194" s="159">
        <v>0</v>
      </c>
      <c r="E194" s="159">
        <f>E193</f>
        <v>615040</v>
      </c>
      <c r="F194" s="159">
        <v>0</v>
      </c>
      <c r="G194" s="159">
        <v>0</v>
      </c>
      <c r="H194" s="159">
        <v>0</v>
      </c>
      <c r="I194" s="159">
        <v>0</v>
      </c>
      <c r="J194" s="159">
        <v>0</v>
      </c>
      <c r="K194" s="159">
        <v>0</v>
      </c>
      <c r="L194" s="159">
        <v>0</v>
      </c>
      <c r="M194" s="159">
        <v>0</v>
      </c>
      <c r="N194" s="159">
        <v>0</v>
      </c>
      <c r="O194" s="159">
        <v>0</v>
      </c>
      <c r="P194" s="159">
        <v>0</v>
      </c>
      <c r="Q194" s="159">
        <v>0</v>
      </c>
      <c r="R194" s="159">
        <v>0</v>
      </c>
      <c r="S194" s="159">
        <v>0</v>
      </c>
      <c r="T194" s="159">
        <v>0</v>
      </c>
      <c r="U194" s="159">
        <v>0</v>
      </c>
    </row>
    <row r="195" spans="1:21" ht="19.5" customHeight="1">
      <c r="A195" s="166" t="s">
        <v>314</v>
      </c>
      <c r="B195" s="159">
        <v>0</v>
      </c>
      <c r="C195" s="159">
        <v>0</v>
      </c>
      <c r="D195" s="159">
        <v>0</v>
      </c>
      <c r="E195" s="159">
        <f>E194</f>
        <v>615040</v>
      </c>
      <c r="F195" s="159">
        <v>0</v>
      </c>
      <c r="G195" s="159">
        <v>0</v>
      </c>
      <c r="H195" s="159">
        <v>0</v>
      </c>
      <c r="I195" s="159">
        <v>0</v>
      </c>
      <c r="J195" s="159">
        <v>0</v>
      </c>
      <c r="K195" s="159">
        <v>0</v>
      </c>
      <c r="L195" s="159">
        <v>0</v>
      </c>
      <c r="M195" s="159">
        <v>0</v>
      </c>
      <c r="N195" s="159">
        <v>0</v>
      </c>
      <c r="O195" s="159">
        <v>0</v>
      </c>
      <c r="P195" s="159">
        <v>0</v>
      </c>
      <c r="Q195" s="159">
        <v>0</v>
      </c>
      <c r="R195" s="159">
        <v>0</v>
      </c>
      <c r="S195" s="159">
        <v>0</v>
      </c>
      <c r="T195" s="159">
        <v>0</v>
      </c>
      <c r="U195" s="435">
        <f>SUM(B195:T195)</f>
        <v>615040</v>
      </c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76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8"/>
    </row>
    <row r="199" spans="1:21" ht="19.5" customHeight="1">
      <c r="A199" s="191"/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</row>
    <row r="200" spans="1:21" ht="19.5" customHeight="1">
      <c r="A200" s="555" t="s">
        <v>275</v>
      </c>
      <c r="B200" s="555"/>
      <c r="C200" s="555"/>
      <c r="D200" s="555"/>
      <c r="E200" s="555"/>
      <c r="F200" s="555"/>
      <c r="G200" s="555"/>
      <c r="H200" s="555"/>
      <c r="I200" s="555"/>
      <c r="J200" s="555"/>
      <c r="K200" s="555"/>
      <c r="L200" s="555"/>
      <c r="M200" s="555"/>
      <c r="N200" s="555"/>
      <c r="O200" s="555"/>
      <c r="P200" s="555"/>
      <c r="Q200" s="555"/>
      <c r="R200" s="555"/>
      <c r="S200" s="555"/>
      <c r="T200" s="555"/>
      <c r="U200" s="555"/>
    </row>
    <row r="201" spans="1:21" ht="19.5" customHeight="1">
      <c r="A201" s="556" t="str">
        <f>A173</f>
        <v>รายจ่ายตามงบประมาณ (จ่ายจากเงินอุดหนุน) ประจำเดือนตุลาคม</v>
      </c>
      <c r="B201" s="556"/>
      <c r="C201" s="556"/>
      <c r="D201" s="556"/>
      <c r="E201" s="556"/>
      <c r="F201" s="556"/>
      <c r="G201" s="556"/>
      <c r="H201" s="556"/>
      <c r="I201" s="556"/>
      <c r="J201" s="556"/>
      <c r="K201" s="556"/>
      <c r="L201" s="556"/>
      <c r="M201" s="556"/>
      <c r="N201" s="556"/>
      <c r="O201" s="556"/>
      <c r="P201" s="556"/>
      <c r="Q201" s="556"/>
      <c r="R201" s="556"/>
      <c r="S201" s="556"/>
      <c r="T201" s="556"/>
      <c r="U201" s="556"/>
    </row>
    <row r="202" spans="1:21" ht="19.5" customHeight="1">
      <c r="A202" s="152" t="s">
        <v>276</v>
      </c>
      <c r="B202" s="557" t="s">
        <v>277</v>
      </c>
      <c r="C202" s="558"/>
      <c r="D202" s="154" t="s">
        <v>278</v>
      </c>
      <c r="E202" s="559" t="s">
        <v>279</v>
      </c>
      <c r="F202" s="559"/>
      <c r="G202" s="154" t="s">
        <v>280</v>
      </c>
      <c r="H202" s="154" t="s">
        <v>281</v>
      </c>
      <c r="I202" s="557" t="s">
        <v>282</v>
      </c>
      <c r="J202" s="560"/>
      <c r="K202" s="558"/>
      <c r="L202" s="153" t="s">
        <v>283</v>
      </c>
      <c r="M202" s="559" t="s">
        <v>284</v>
      </c>
      <c r="N202" s="559"/>
      <c r="O202" s="559"/>
      <c r="P202" s="154" t="s">
        <v>285</v>
      </c>
      <c r="Q202" s="559" t="s">
        <v>286</v>
      </c>
      <c r="R202" s="559"/>
      <c r="S202" s="154" t="s">
        <v>287</v>
      </c>
      <c r="T202" s="154" t="s">
        <v>288</v>
      </c>
      <c r="U202" s="561" t="s">
        <v>81</v>
      </c>
    </row>
    <row r="203" spans="1:21" ht="19.5" customHeight="1">
      <c r="A203" s="163" t="s">
        <v>289</v>
      </c>
      <c r="B203" s="156" t="s">
        <v>290</v>
      </c>
      <c r="C203" s="156" t="s">
        <v>291</v>
      </c>
      <c r="D203" s="156" t="s">
        <v>292</v>
      </c>
      <c r="E203" s="156" t="s">
        <v>293</v>
      </c>
      <c r="F203" s="156" t="s">
        <v>294</v>
      </c>
      <c r="G203" s="156" t="s">
        <v>295</v>
      </c>
      <c r="H203" s="156" t="s">
        <v>296</v>
      </c>
      <c r="I203" s="156" t="s">
        <v>297</v>
      </c>
      <c r="J203" s="156" t="s">
        <v>298</v>
      </c>
      <c r="K203" s="156" t="s">
        <v>299</v>
      </c>
      <c r="L203" s="156" t="s">
        <v>300</v>
      </c>
      <c r="M203" s="156" t="s">
        <v>301</v>
      </c>
      <c r="N203" s="156" t="s">
        <v>302</v>
      </c>
      <c r="O203" s="156" t="s">
        <v>303</v>
      </c>
      <c r="P203" s="156" t="s">
        <v>304</v>
      </c>
      <c r="Q203" s="156" t="s">
        <v>305</v>
      </c>
      <c r="R203" s="156" t="s">
        <v>306</v>
      </c>
      <c r="S203" s="156" t="s">
        <v>307</v>
      </c>
      <c r="T203" s="156" t="s">
        <v>308</v>
      </c>
      <c r="U203" s="562"/>
    </row>
    <row r="204" spans="1:21" ht="19.5" customHeight="1">
      <c r="A204" s="179">
        <v>270</v>
      </c>
      <c r="B204" s="158"/>
      <c r="C204" s="158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7"/>
      <c r="U204" s="159"/>
    </row>
    <row r="205" spans="1:21" ht="19.5" customHeight="1">
      <c r="A205" s="165">
        <v>271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59">
        <f>SUM(E205:T205)</f>
        <v>0</v>
      </c>
    </row>
    <row r="206" spans="1:21" ht="19.5" customHeight="1">
      <c r="A206" s="165">
        <v>272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59">
        <f aca="true" t="shared" si="5" ref="U206:U216">SUM(E206:T206)</f>
        <v>0</v>
      </c>
    </row>
    <row r="207" spans="1:21" ht="19.5" customHeight="1">
      <c r="A207" s="165">
        <v>273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59">
        <f t="shared" si="5"/>
        <v>0</v>
      </c>
    </row>
    <row r="208" spans="1:21" ht="19.5" customHeight="1">
      <c r="A208" s="165">
        <v>274</v>
      </c>
      <c r="B208" s="159">
        <v>0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59">
        <f t="shared" si="5"/>
        <v>0</v>
      </c>
    </row>
    <row r="209" spans="1:21" ht="19.5" customHeight="1">
      <c r="A209" s="166">
        <v>275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59">
        <f t="shared" si="5"/>
        <v>0</v>
      </c>
    </row>
    <row r="210" spans="1:21" ht="19.5" customHeight="1">
      <c r="A210" s="166">
        <v>276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59">
        <f t="shared" si="5"/>
        <v>0</v>
      </c>
    </row>
    <row r="211" spans="1:21" ht="19.5" customHeight="1">
      <c r="A211" s="166">
        <v>277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59">
        <f t="shared" si="5"/>
        <v>0</v>
      </c>
    </row>
    <row r="212" spans="1:21" ht="19.5" customHeight="1">
      <c r="A212" s="166">
        <v>279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59">
        <f t="shared" si="5"/>
        <v>0</v>
      </c>
    </row>
    <row r="213" spans="1:21" ht="19.5" customHeight="1">
      <c r="A213" s="166">
        <v>281</v>
      </c>
      <c r="B213" s="159">
        <v>0</v>
      </c>
      <c r="C213" s="159">
        <v>0</v>
      </c>
      <c r="D213" s="159">
        <v>0</v>
      </c>
      <c r="E213" s="159">
        <v>0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59">
        <f t="shared" si="5"/>
        <v>0</v>
      </c>
    </row>
    <row r="214" spans="1:21" ht="19.5" customHeight="1">
      <c r="A214" s="166">
        <v>283</v>
      </c>
      <c r="B214" s="159">
        <v>0</v>
      </c>
      <c r="C214" s="159">
        <v>0</v>
      </c>
      <c r="D214" s="159">
        <v>0</v>
      </c>
      <c r="E214" s="159">
        <v>0</v>
      </c>
      <c r="F214" s="159">
        <v>0</v>
      </c>
      <c r="G214" s="159">
        <v>0</v>
      </c>
      <c r="H214" s="159">
        <v>0</v>
      </c>
      <c r="I214" s="159">
        <v>0</v>
      </c>
      <c r="J214" s="159">
        <v>0</v>
      </c>
      <c r="K214" s="159">
        <v>0</v>
      </c>
      <c r="L214" s="159">
        <v>0</v>
      </c>
      <c r="M214" s="159">
        <v>0</v>
      </c>
      <c r="N214" s="159">
        <v>0</v>
      </c>
      <c r="O214" s="159">
        <v>0</v>
      </c>
      <c r="P214" s="159">
        <v>0</v>
      </c>
      <c r="Q214" s="159">
        <v>0</v>
      </c>
      <c r="R214" s="159">
        <v>0</v>
      </c>
      <c r="S214" s="159">
        <v>0</v>
      </c>
      <c r="T214" s="159">
        <v>0</v>
      </c>
      <c r="U214" s="159">
        <f t="shared" si="5"/>
        <v>0</v>
      </c>
    </row>
    <row r="215" spans="1:21" ht="19.5" customHeight="1">
      <c r="A215" s="166" t="s">
        <v>313</v>
      </c>
      <c r="B215" s="159">
        <v>0</v>
      </c>
      <c r="C215" s="159">
        <v>0</v>
      </c>
      <c r="D215" s="159">
        <v>0</v>
      </c>
      <c r="E215" s="159">
        <f>SUM(E205:E214)</f>
        <v>0</v>
      </c>
      <c r="F215" s="159">
        <v>0</v>
      </c>
      <c r="G215" s="159">
        <v>0</v>
      </c>
      <c r="H215" s="159">
        <v>0</v>
      </c>
      <c r="I215" s="159">
        <v>0</v>
      </c>
      <c r="J215" s="159">
        <v>0</v>
      </c>
      <c r="K215" s="159">
        <v>0</v>
      </c>
      <c r="L215" s="159">
        <v>0</v>
      </c>
      <c r="M215" s="159">
        <v>0</v>
      </c>
      <c r="N215" s="159">
        <v>0</v>
      </c>
      <c r="O215" s="159">
        <v>0</v>
      </c>
      <c r="P215" s="159">
        <v>0</v>
      </c>
      <c r="Q215" s="159">
        <v>0</v>
      </c>
      <c r="R215" s="159">
        <v>0</v>
      </c>
      <c r="S215" s="159">
        <v>0</v>
      </c>
      <c r="T215" s="159">
        <v>0</v>
      </c>
      <c r="U215" s="159">
        <f t="shared" si="5"/>
        <v>0</v>
      </c>
    </row>
    <row r="216" spans="1:21" ht="19.5" customHeight="1">
      <c r="A216" s="166" t="s">
        <v>315</v>
      </c>
      <c r="B216" s="159">
        <v>0</v>
      </c>
      <c r="C216" s="159">
        <v>0</v>
      </c>
      <c r="D216" s="159">
        <v>0</v>
      </c>
      <c r="E216" s="159">
        <f>E215</f>
        <v>0</v>
      </c>
      <c r="F216" s="159">
        <v>0</v>
      </c>
      <c r="G216" s="159">
        <v>0</v>
      </c>
      <c r="H216" s="159">
        <v>0</v>
      </c>
      <c r="I216" s="159">
        <v>0</v>
      </c>
      <c r="J216" s="159">
        <v>0</v>
      </c>
      <c r="K216" s="159">
        <v>0</v>
      </c>
      <c r="L216" s="159">
        <v>0</v>
      </c>
      <c r="M216" s="159">
        <v>0</v>
      </c>
      <c r="N216" s="159">
        <v>0</v>
      </c>
      <c r="O216" s="159">
        <v>0</v>
      </c>
      <c r="P216" s="159">
        <v>0</v>
      </c>
      <c r="Q216" s="159">
        <v>0</v>
      </c>
      <c r="R216" s="159">
        <v>0</v>
      </c>
      <c r="S216" s="159">
        <v>0</v>
      </c>
      <c r="T216" s="159">
        <v>0</v>
      </c>
      <c r="U216" s="435">
        <f t="shared" si="5"/>
        <v>0</v>
      </c>
    </row>
    <row r="217" spans="1:21" ht="19.5" customHeight="1">
      <c r="A217" s="169">
        <v>300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59">
        <v>0</v>
      </c>
    </row>
    <row r="218" spans="1:21" ht="19.5" customHeight="1">
      <c r="A218" s="166">
        <v>301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59">
        <v>0</v>
      </c>
    </row>
    <row r="219" spans="1:21" ht="19.5" customHeight="1">
      <c r="A219" s="166">
        <v>303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59">
        <v>0</v>
      </c>
    </row>
    <row r="220" spans="1:21" ht="19.5" customHeight="1">
      <c r="A220" s="166">
        <v>304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59">
        <v>0</v>
      </c>
    </row>
    <row r="221" spans="1:21" ht="19.5" customHeight="1">
      <c r="A221" s="166">
        <v>305</v>
      </c>
      <c r="B221" s="159">
        <v>0</v>
      </c>
      <c r="C221" s="159">
        <v>0</v>
      </c>
      <c r="D221" s="159">
        <v>0</v>
      </c>
      <c r="E221" s="159">
        <v>0</v>
      </c>
      <c r="F221" s="159">
        <v>0</v>
      </c>
      <c r="G221" s="159">
        <v>0</v>
      </c>
      <c r="H221" s="159">
        <v>0</v>
      </c>
      <c r="I221" s="159">
        <v>0</v>
      </c>
      <c r="J221" s="159">
        <v>0</v>
      </c>
      <c r="K221" s="159">
        <v>0</v>
      </c>
      <c r="L221" s="159">
        <v>0</v>
      </c>
      <c r="M221" s="159">
        <v>0</v>
      </c>
      <c r="N221" s="159">
        <v>0</v>
      </c>
      <c r="O221" s="159">
        <v>0</v>
      </c>
      <c r="P221" s="159">
        <v>0</v>
      </c>
      <c r="Q221" s="159">
        <v>0</v>
      </c>
      <c r="R221" s="159">
        <v>0</v>
      </c>
      <c r="S221" s="159">
        <v>0</v>
      </c>
      <c r="T221" s="159">
        <v>0</v>
      </c>
      <c r="U221" s="159">
        <v>0</v>
      </c>
    </row>
    <row r="222" spans="1:21" ht="19.5" customHeight="1">
      <c r="A222" s="166" t="s">
        <v>313</v>
      </c>
      <c r="B222" s="159">
        <v>0</v>
      </c>
      <c r="C222" s="159">
        <v>0</v>
      </c>
      <c r="D222" s="159">
        <v>0</v>
      </c>
      <c r="E222" s="159">
        <v>0</v>
      </c>
      <c r="F222" s="159">
        <v>0</v>
      </c>
      <c r="G222" s="159">
        <v>0</v>
      </c>
      <c r="H222" s="159">
        <v>0</v>
      </c>
      <c r="I222" s="159">
        <v>0</v>
      </c>
      <c r="J222" s="159">
        <v>0</v>
      </c>
      <c r="K222" s="159">
        <v>0</v>
      </c>
      <c r="L222" s="159">
        <v>0</v>
      </c>
      <c r="M222" s="159">
        <v>0</v>
      </c>
      <c r="N222" s="159">
        <v>0</v>
      </c>
      <c r="O222" s="159">
        <v>0</v>
      </c>
      <c r="P222" s="159">
        <v>0</v>
      </c>
      <c r="Q222" s="159">
        <v>0</v>
      </c>
      <c r="R222" s="159">
        <v>0</v>
      </c>
      <c r="S222" s="159">
        <v>0</v>
      </c>
      <c r="T222" s="159">
        <v>0</v>
      </c>
      <c r="U222" s="159">
        <v>0</v>
      </c>
    </row>
    <row r="223" spans="1:21" ht="19.5" customHeight="1">
      <c r="A223" s="166" t="s">
        <v>314</v>
      </c>
      <c r="B223" s="159">
        <v>0</v>
      </c>
      <c r="C223" s="159">
        <v>0</v>
      </c>
      <c r="D223" s="159">
        <v>0</v>
      </c>
      <c r="E223" s="159">
        <v>0</v>
      </c>
      <c r="F223" s="159">
        <v>0</v>
      </c>
      <c r="G223" s="159">
        <v>0</v>
      </c>
      <c r="H223" s="159">
        <v>0</v>
      </c>
      <c r="I223" s="159">
        <v>0</v>
      </c>
      <c r="J223" s="159">
        <v>0</v>
      </c>
      <c r="K223" s="159">
        <v>0</v>
      </c>
      <c r="L223" s="159">
        <v>0</v>
      </c>
      <c r="M223" s="159">
        <v>0</v>
      </c>
      <c r="N223" s="159">
        <v>0</v>
      </c>
      <c r="O223" s="159">
        <v>0</v>
      </c>
      <c r="P223" s="159">
        <v>0</v>
      </c>
      <c r="Q223" s="159">
        <v>0</v>
      </c>
      <c r="R223" s="159">
        <v>0</v>
      </c>
      <c r="S223" s="159">
        <v>0</v>
      </c>
      <c r="T223" s="159">
        <v>0</v>
      </c>
      <c r="U223" s="435">
        <v>0</v>
      </c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A201</f>
        <v>รายจ่ายตามงบประมาณ (จ่ายจากเงินอุดหนุน) ประจำเดือนตุลาคม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59"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0</v>
      </c>
      <c r="F233" s="159">
        <v>0</v>
      </c>
      <c r="G233" s="159">
        <v>0</v>
      </c>
      <c r="H233" s="159">
        <v>0</v>
      </c>
      <c r="I233" s="159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59">
        <v>0</v>
      </c>
    </row>
    <row r="234" spans="1:21" ht="19.5" customHeight="1">
      <c r="A234" s="166" t="s">
        <v>313</v>
      </c>
      <c r="B234" s="159">
        <v>0</v>
      </c>
      <c r="C234" s="159">
        <v>0</v>
      </c>
      <c r="D234" s="159">
        <v>0</v>
      </c>
      <c r="E234" s="159">
        <v>0</v>
      </c>
      <c r="F234" s="159">
        <v>0</v>
      </c>
      <c r="G234" s="159">
        <v>0</v>
      </c>
      <c r="H234" s="159">
        <v>0</v>
      </c>
      <c r="I234" s="159">
        <v>0</v>
      </c>
      <c r="J234" s="159">
        <v>0</v>
      </c>
      <c r="K234" s="159">
        <v>0</v>
      </c>
      <c r="L234" s="159">
        <v>0</v>
      </c>
      <c r="M234" s="159">
        <v>0</v>
      </c>
      <c r="N234" s="159">
        <v>0</v>
      </c>
      <c r="O234" s="159">
        <v>0</v>
      </c>
      <c r="P234" s="159">
        <v>0</v>
      </c>
      <c r="Q234" s="159">
        <v>0</v>
      </c>
      <c r="R234" s="159">
        <v>0</v>
      </c>
      <c r="S234" s="159">
        <v>0</v>
      </c>
      <c r="T234" s="159">
        <v>0</v>
      </c>
      <c r="U234" s="159">
        <v>0</v>
      </c>
    </row>
    <row r="235" spans="1:21" ht="19.5" customHeight="1">
      <c r="A235" s="166" t="s">
        <v>314</v>
      </c>
      <c r="B235" s="159">
        <v>0</v>
      </c>
      <c r="C235" s="159">
        <v>0</v>
      </c>
      <c r="D235" s="159">
        <v>0</v>
      </c>
      <c r="E235" s="159">
        <v>0</v>
      </c>
      <c r="F235" s="159">
        <v>0</v>
      </c>
      <c r="G235" s="159">
        <v>0</v>
      </c>
      <c r="H235" s="159">
        <v>0</v>
      </c>
      <c r="I235" s="159">
        <v>0</v>
      </c>
      <c r="J235" s="159">
        <v>0</v>
      </c>
      <c r="K235" s="159">
        <v>0</v>
      </c>
      <c r="L235" s="159">
        <v>0</v>
      </c>
      <c r="M235" s="159">
        <v>0</v>
      </c>
      <c r="N235" s="159">
        <v>0</v>
      </c>
      <c r="O235" s="159">
        <v>0</v>
      </c>
      <c r="P235" s="159">
        <v>0</v>
      </c>
      <c r="Q235" s="159">
        <v>0</v>
      </c>
      <c r="R235" s="159">
        <v>0</v>
      </c>
      <c r="S235" s="159">
        <v>0</v>
      </c>
      <c r="T235" s="159">
        <v>0</v>
      </c>
      <c r="U235" s="435">
        <v>0</v>
      </c>
    </row>
    <row r="236" spans="1:21" ht="19.5" customHeight="1">
      <c r="A236" s="169">
        <v>450</v>
      </c>
      <c r="B236" s="159">
        <v>0</v>
      </c>
      <c r="C236" s="159">
        <v>0</v>
      </c>
      <c r="D236" s="159">
        <v>0</v>
      </c>
      <c r="E236" s="159">
        <v>0</v>
      </c>
      <c r="F236" s="159">
        <v>0</v>
      </c>
      <c r="G236" s="159">
        <v>0</v>
      </c>
      <c r="H236" s="159">
        <v>0</v>
      </c>
      <c r="I236" s="159">
        <v>0</v>
      </c>
      <c r="J236" s="159">
        <v>0</v>
      </c>
      <c r="K236" s="159">
        <v>0</v>
      </c>
      <c r="L236" s="159">
        <v>0</v>
      </c>
      <c r="M236" s="159">
        <v>0</v>
      </c>
      <c r="N236" s="159">
        <v>0</v>
      </c>
      <c r="O236" s="159">
        <v>0</v>
      </c>
      <c r="P236" s="159">
        <v>0</v>
      </c>
      <c r="Q236" s="159">
        <v>0</v>
      </c>
      <c r="R236" s="159">
        <v>0</v>
      </c>
      <c r="S236" s="159">
        <v>0</v>
      </c>
      <c r="T236" s="159">
        <v>0</v>
      </c>
      <c r="U236" s="159">
        <v>0</v>
      </c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59"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59"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59"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59">
        <v>0</v>
      </c>
    </row>
    <row r="241" spans="1:21" ht="19.5" customHeight="1">
      <c r="A241" s="166" t="s">
        <v>313</v>
      </c>
      <c r="B241" s="159">
        <v>0</v>
      </c>
      <c r="C241" s="159">
        <v>0</v>
      </c>
      <c r="D241" s="159">
        <v>0</v>
      </c>
      <c r="E241" s="159">
        <v>0</v>
      </c>
      <c r="F241" s="159">
        <v>0</v>
      </c>
      <c r="G241" s="159">
        <v>0</v>
      </c>
      <c r="H241" s="159">
        <v>0</v>
      </c>
      <c r="I241" s="159">
        <v>0</v>
      </c>
      <c r="J241" s="159">
        <v>0</v>
      </c>
      <c r="K241" s="159">
        <v>0</v>
      </c>
      <c r="L241" s="159">
        <v>0</v>
      </c>
      <c r="M241" s="159">
        <v>0</v>
      </c>
      <c r="N241" s="159">
        <v>0</v>
      </c>
      <c r="O241" s="159">
        <v>0</v>
      </c>
      <c r="P241" s="159">
        <v>0</v>
      </c>
      <c r="Q241" s="159">
        <v>0</v>
      </c>
      <c r="R241" s="159">
        <v>0</v>
      </c>
      <c r="S241" s="159">
        <v>0</v>
      </c>
      <c r="T241" s="159">
        <v>0</v>
      </c>
      <c r="U241" s="159">
        <v>0</v>
      </c>
    </row>
    <row r="242" spans="1:21" ht="19.5" customHeight="1">
      <c r="A242" s="166" t="s">
        <v>314</v>
      </c>
      <c r="B242" s="159">
        <v>0</v>
      </c>
      <c r="C242" s="159">
        <v>0</v>
      </c>
      <c r="D242" s="159">
        <v>0</v>
      </c>
      <c r="E242" s="159">
        <v>0</v>
      </c>
      <c r="F242" s="159">
        <v>0</v>
      </c>
      <c r="G242" s="159">
        <v>0</v>
      </c>
      <c r="H242" s="159">
        <v>0</v>
      </c>
      <c r="I242" s="159">
        <v>0</v>
      </c>
      <c r="J242" s="159">
        <v>0</v>
      </c>
      <c r="K242" s="159">
        <v>0</v>
      </c>
      <c r="L242" s="159">
        <v>0</v>
      </c>
      <c r="M242" s="159">
        <v>0</v>
      </c>
      <c r="N242" s="159">
        <v>0</v>
      </c>
      <c r="O242" s="159">
        <v>0</v>
      </c>
      <c r="P242" s="159">
        <v>0</v>
      </c>
      <c r="Q242" s="159">
        <v>0</v>
      </c>
      <c r="R242" s="159">
        <v>0</v>
      </c>
      <c r="S242" s="159">
        <v>0</v>
      </c>
      <c r="T242" s="159">
        <v>0</v>
      </c>
      <c r="U242" s="435">
        <v>0</v>
      </c>
    </row>
    <row r="243" spans="1:21" ht="19.5" customHeight="1">
      <c r="A243" s="169">
        <v>500</v>
      </c>
      <c r="B243" s="159">
        <v>0</v>
      </c>
      <c r="C243" s="159">
        <v>0</v>
      </c>
      <c r="D243" s="159">
        <v>0</v>
      </c>
      <c r="E243" s="159">
        <v>0</v>
      </c>
      <c r="F243" s="159">
        <v>0</v>
      </c>
      <c r="G243" s="159">
        <v>0</v>
      </c>
      <c r="H243" s="159">
        <v>0</v>
      </c>
      <c r="I243" s="159">
        <v>0</v>
      </c>
      <c r="J243" s="159">
        <v>0</v>
      </c>
      <c r="K243" s="159">
        <v>0</v>
      </c>
      <c r="L243" s="159">
        <v>0</v>
      </c>
      <c r="M243" s="159">
        <v>0</v>
      </c>
      <c r="N243" s="159">
        <v>0</v>
      </c>
      <c r="O243" s="159">
        <v>0</v>
      </c>
      <c r="P243" s="159">
        <v>0</v>
      </c>
      <c r="Q243" s="159">
        <v>0</v>
      </c>
      <c r="R243" s="159">
        <v>0</v>
      </c>
      <c r="S243" s="159">
        <v>0</v>
      </c>
      <c r="T243" s="159">
        <v>0</v>
      </c>
      <c r="U243" s="159">
        <v>0</v>
      </c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59"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59"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59"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59"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59"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59">
        <v>0</v>
      </c>
    </row>
    <row r="250" spans="1:21" ht="19.5" customHeight="1">
      <c r="A250" s="166" t="s">
        <v>313</v>
      </c>
      <c r="B250" s="159">
        <v>0</v>
      </c>
      <c r="C250" s="159">
        <v>0</v>
      </c>
      <c r="D250" s="159">
        <v>0</v>
      </c>
      <c r="E250" s="159">
        <v>0</v>
      </c>
      <c r="F250" s="159">
        <v>0</v>
      </c>
      <c r="G250" s="159">
        <v>0</v>
      </c>
      <c r="H250" s="159">
        <v>0</v>
      </c>
      <c r="I250" s="159">
        <v>0</v>
      </c>
      <c r="J250" s="159">
        <v>0</v>
      </c>
      <c r="K250" s="159">
        <v>0</v>
      </c>
      <c r="L250" s="159">
        <v>0</v>
      </c>
      <c r="M250" s="159">
        <v>0</v>
      </c>
      <c r="N250" s="159">
        <v>0</v>
      </c>
      <c r="O250" s="159">
        <v>0</v>
      </c>
      <c r="P250" s="159">
        <v>0</v>
      </c>
      <c r="Q250" s="159">
        <v>0</v>
      </c>
      <c r="R250" s="159">
        <v>0</v>
      </c>
      <c r="S250" s="159">
        <v>0</v>
      </c>
      <c r="T250" s="159">
        <v>0</v>
      </c>
      <c r="U250" s="159">
        <v>0</v>
      </c>
    </row>
    <row r="251" spans="1:21" ht="19.5" customHeight="1">
      <c r="A251" s="166" t="s">
        <v>314</v>
      </c>
      <c r="B251" s="159">
        <v>0</v>
      </c>
      <c r="C251" s="159">
        <v>0</v>
      </c>
      <c r="D251" s="159">
        <v>0</v>
      </c>
      <c r="E251" s="159">
        <v>0</v>
      </c>
      <c r="F251" s="159">
        <v>0</v>
      </c>
      <c r="G251" s="159">
        <v>0</v>
      </c>
      <c r="H251" s="159">
        <v>0</v>
      </c>
      <c r="I251" s="159">
        <v>0</v>
      </c>
      <c r="J251" s="159">
        <v>0</v>
      </c>
      <c r="K251" s="159">
        <v>0</v>
      </c>
      <c r="L251" s="159">
        <v>0</v>
      </c>
      <c r="M251" s="159">
        <v>0</v>
      </c>
      <c r="N251" s="159">
        <v>0</v>
      </c>
      <c r="O251" s="159">
        <v>0</v>
      </c>
      <c r="P251" s="159">
        <v>0</v>
      </c>
      <c r="Q251" s="159">
        <v>0</v>
      </c>
      <c r="R251" s="159">
        <v>0</v>
      </c>
      <c r="S251" s="159">
        <v>0</v>
      </c>
      <c r="T251" s="159">
        <v>0</v>
      </c>
      <c r="U251" s="435"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ประจำเดือนตุลาคม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59"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59"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59"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59"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59">
        <v>0</v>
      </c>
    </row>
    <row r="266" spans="1:21" ht="19.5" customHeight="1">
      <c r="A266" s="166" t="s">
        <v>313</v>
      </c>
      <c r="B266" s="159">
        <v>0</v>
      </c>
      <c r="C266" s="159">
        <v>0</v>
      </c>
      <c r="D266" s="159">
        <v>0</v>
      </c>
      <c r="E266" s="159">
        <v>0</v>
      </c>
      <c r="F266" s="159">
        <v>0</v>
      </c>
      <c r="G266" s="159">
        <v>0</v>
      </c>
      <c r="H266" s="159">
        <v>0</v>
      </c>
      <c r="I266" s="159">
        <v>0</v>
      </c>
      <c r="J266" s="159">
        <v>0</v>
      </c>
      <c r="K266" s="159">
        <v>0</v>
      </c>
      <c r="L266" s="159">
        <v>0</v>
      </c>
      <c r="M266" s="159">
        <v>0</v>
      </c>
      <c r="N266" s="159">
        <v>0</v>
      </c>
      <c r="O266" s="159">
        <v>0</v>
      </c>
      <c r="P266" s="159">
        <v>0</v>
      </c>
      <c r="Q266" s="159">
        <v>0</v>
      </c>
      <c r="R266" s="159">
        <v>0</v>
      </c>
      <c r="S266" s="159">
        <v>0</v>
      </c>
      <c r="T266" s="159">
        <v>0</v>
      </c>
      <c r="U266" s="159">
        <v>0</v>
      </c>
    </row>
    <row r="267" spans="1:22" ht="19.5" customHeight="1">
      <c r="A267" s="166" t="s">
        <v>314</v>
      </c>
      <c r="B267" s="159">
        <v>0</v>
      </c>
      <c r="C267" s="159">
        <v>0</v>
      </c>
      <c r="D267" s="159">
        <v>0</v>
      </c>
      <c r="E267" s="159">
        <v>0</v>
      </c>
      <c r="F267" s="159">
        <v>0</v>
      </c>
      <c r="G267" s="159">
        <v>0</v>
      </c>
      <c r="H267" s="159">
        <v>0</v>
      </c>
      <c r="I267" s="159">
        <v>0</v>
      </c>
      <c r="J267" s="159">
        <v>0</v>
      </c>
      <c r="K267" s="159">
        <v>0</v>
      </c>
      <c r="L267" s="159">
        <v>0</v>
      </c>
      <c r="M267" s="159">
        <v>0</v>
      </c>
      <c r="N267" s="159">
        <v>0</v>
      </c>
      <c r="O267" s="159">
        <v>0</v>
      </c>
      <c r="P267" s="159">
        <v>0</v>
      </c>
      <c r="Q267" s="159">
        <v>0</v>
      </c>
      <c r="R267" s="159">
        <v>0</v>
      </c>
      <c r="S267" s="159">
        <v>0</v>
      </c>
      <c r="T267" s="159">
        <v>0</v>
      </c>
      <c r="U267" s="435">
        <v>0</v>
      </c>
      <c r="V267">
        <f>U267+U251+U242+U235+U223+U216+U195+U188+U170+U165+U160+U152</f>
        <v>615540</v>
      </c>
    </row>
    <row r="268" ht="19.5" customHeight="1">
      <c r="V268" s="190">
        <f>V267+V129</f>
        <v>1423237.35</v>
      </c>
    </row>
  </sheetData>
  <sheetProtection/>
  <mergeCells count="81">
    <mergeCell ref="Q132:R132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A86:U86"/>
    <mergeCell ref="A87:U87"/>
    <mergeCell ref="B88:C88"/>
    <mergeCell ref="E88:F88"/>
    <mergeCell ref="I88:K88"/>
    <mergeCell ref="M88:O88"/>
    <mergeCell ref="Q88:R88"/>
    <mergeCell ref="U88:U89"/>
    <mergeCell ref="A58:U58"/>
    <mergeCell ref="A59:U59"/>
    <mergeCell ref="B60:C60"/>
    <mergeCell ref="E60:F60"/>
    <mergeCell ref="I60:K60"/>
    <mergeCell ref="M60:O60"/>
    <mergeCell ref="Q60:R60"/>
    <mergeCell ref="U60:U61"/>
    <mergeCell ref="A30:U30"/>
    <mergeCell ref="A31:U31"/>
    <mergeCell ref="B32:C32"/>
    <mergeCell ref="E32:F32"/>
    <mergeCell ref="I32:K32"/>
    <mergeCell ref="M32:O32"/>
    <mergeCell ref="Q32:R32"/>
    <mergeCell ref="U32:U33"/>
    <mergeCell ref="A1:U1"/>
    <mergeCell ref="A2:U2"/>
    <mergeCell ref="B3:C3"/>
    <mergeCell ref="E3:F3"/>
    <mergeCell ref="I3:K3"/>
    <mergeCell ref="M3:O3"/>
    <mergeCell ref="Q3:R3"/>
    <mergeCell ref="U3:U4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72:U172"/>
    <mergeCell ref="A173:U173"/>
    <mergeCell ref="B174:C174"/>
    <mergeCell ref="E174:F174"/>
    <mergeCell ref="I174:K174"/>
    <mergeCell ref="M174:O174"/>
    <mergeCell ref="Q174:R174"/>
    <mergeCell ref="U174:U175"/>
    <mergeCell ref="A200:U200"/>
    <mergeCell ref="A201:U201"/>
    <mergeCell ref="B202:C202"/>
    <mergeCell ref="E202:F202"/>
    <mergeCell ref="I202:K202"/>
    <mergeCell ref="M202:O202"/>
    <mergeCell ref="Q202:R202"/>
    <mergeCell ref="U202:U203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256:U256"/>
    <mergeCell ref="A257:U257"/>
    <mergeCell ref="B258:C258"/>
    <mergeCell ref="E258:F258"/>
    <mergeCell ref="I258:K258"/>
    <mergeCell ref="M258:O258"/>
    <mergeCell ref="Q258:R258"/>
    <mergeCell ref="U258:U259"/>
  </mergeCells>
  <printOptions/>
  <pageMargins left="0.27" right="0.17" top="0.37" bottom="0.18" header="0.21" footer="0.1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68"/>
  <sheetViews>
    <sheetView zoomScalePageLayoutView="0" workbookViewId="0" topLeftCell="A37">
      <selection activeCell="G50" sqref="G50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439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9321</v>
      </c>
      <c r="U6" s="159">
        <f>T6</f>
        <v>9321</v>
      </c>
      <c r="V6" s="198" t="s">
        <v>232</v>
      </c>
      <c r="W6">
        <f>U11+U152</f>
        <v>19642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>
        <f>U19+U160</f>
        <v>573040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>
        <f>U24+U165</f>
        <v>24520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>
        <f>U29+U170</f>
        <v>465898</v>
      </c>
    </row>
    <row r="10" spans="1:23" ht="18.75" customHeight="1">
      <c r="A10" s="159" t="s">
        <v>313</v>
      </c>
      <c r="B10" s="159">
        <f>SUM(B6:B9)</f>
        <v>0</v>
      </c>
      <c r="C10" s="159">
        <f aca="true" t="shared" si="0" ref="C10:U10">SUM(C6:C9)</f>
        <v>0</v>
      </c>
      <c r="D10" s="159">
        <f t="shared" si="0"/>
        <v>0</v>
      </c>
      <c r="E10" s="159">
        <f t="shared" si="0"/>
        <v>0</v>
      </c>
      <c r="F10" s="159">
        <f t="shared" si="0"/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 t="shared" si="0"/>
        <v>0</v>
      </c>
      <c r="P10" s="159">
        <f t="shared" si="0"/>
        <v>0</v>
      </c>
      <c r="Q10" s="159">
        <f t="shared" si="0"/>
        <v>0</v>
      </c>
      <c r="R10" s="159">
        <f t="shared" si="0"/>
        <v>0</v>
      </c>
      <c r="S10" s="159">
        <f t="shared" si="0"/>
        <v>0</v>
      </c>
      <c r="T10" s="159">
        <f t="shared" si="0"/>
        <v>9321</v>
      </c>
      <c r="U10" s="159">
        <f t="shared" si="0"/>
        <v>9321</v>
      </c>
      <c r="V10" s="198" t="s">
        <v>192</v>
      </c>
      <c r="W10">
        <f>U46+U187</f>
        <v>520070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T10+'ต.ค.'!T11</f>
        <v>18642</v>
      </c>
      <c r="U11" s="199">
        <f>T11</f>
        <v>18642</v>
      </c>
      <c r="V11" s="198" t="s">
        <v>194</v>
      </c>
      <c r="W11">
        <f>U53+U194</f>
        <v>734654.8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190">
        <f>U74+U215</f>
        <v>19558.6</v>
      </c>
    </row>
    <row r="13" spans="1:23" ht="18.75" customHeight="1">
      <c r="A13" s="159">
        <v>101</v>
      </c>
      <c r="B13" s="159">
        <v>49860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 aca="true" t="shared" si="1" ref="U13:U19">SUM(B13:T13)</f>
        <v>49860</v>
      </c>
      <c r="V13" s="198" t="s">
        <v>198</v>
      </c>
      <c r="W13">
        <f>U81+U222</f>
        <v>22884.770000000004</v>
      </c>
    </row>
    <row r="14" spans="1:23" ht="18.75" customHeight="1">
      <c r="A14" s="159">
        <v>102</v>
      </c>
      <c r="B14" s="159">
        <v>104080</v>
      </c>
      <c r="C14" s="159">
        <v>22010</v>
      </c>
      <c r="D14" s="159">
        <v>0</v>
      </c>
      <c r="E14" s="159">
        <v>23860</v>
      </c>
      <c r="F14" s="159">
        <v>0</v>
      </c>
      <c r="G14" s="159">
        <v>0</v>
      </c>
      <c r="H14" s="159">
        <v>0</v>
      </c>
      <c r="I14" s="159">
        <v>29140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 t="shared" si="1"/>
        <v>179090</v>
      </c>
      <c r="V14" s="198" t="s">
        <v>200</v>
      </c>
      <c r="W14" s="190">
        <f>U94+U235</f>
        <v>0</v>
      </c>
    </row>
    <row r="15" spans="1:23" ht="18.75" customHeight="1">
      <c r="A15" s="159">
        <v>103</v>
      </c>
      <c r="B15" s="159">
        <v>34620</v>
      </c>
      <c r="C15" s="159">
        <v>5275</v>
      </c>
      <c r="D15" s="159">
        <v>0</v>
      </c>
      <c r="E15" s="159">
        <v>6140</v>
      </c>
      <c r="F15" s="159">
        <v>0</v>
      </c>
      <c r="G15" s="159">
        <v>0</v>
      </c>
      <c r="H15" s="159">
        <v>0</v>
      </c>
      <c r="I15" s="159">
        <v>4335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 t="shared" si="1"/>
        <v>50370</v>
      </c>
      <c r="V15" s="198" t="s">
        <v>202</v>
      </c>
      <c r="W15" s="190">
        <f>U101+U242</f>
        <v>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 t="shared" si="1"/>
        <v>0</v>
      </c>
      <c r="V16" s="198" t="s">
        <v>204</v>
      </c>
      <c r="W16">
        <f>U110+U251</f>
        <v>0</v>
      </c>
    </row>
    <row r="17" spans="1:23" ht="18.75" customHeight="1">
      <c r="A17" s="159">
        <v>106</v>
      </c>
      <c r="B17" s="159">
        <v>7200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 t="shared" si="1"/>
        <v>7200</v>
      </c>
      <c r="V17" s="198" t="s">
        <v>206</v>
      </c>
      <c r="W17" s="190">
        <f>U127+U267</f>
        <v>0</v>
      </c>
    </row>
    <row r="18" spans="1:23" ht="18.75" customHeight="1">
      <c r="A18" s="159" t="s">
        <v>313</v>
      </c>
      <c r="B18" s="159">
        <f>SUM(B13:B17)</f>
        <v>195760</v>
      </c>
      <c r="C18" s="159">
        <f>SUM(C13:C17)</f>
        <v>27285</v>
      </c>
      <c r="D18" s="159">
        <v>0</v>
      </c>
      <c r="E18" s="159">
        <f>SUM(E13:E17)</f>
        <v>30000</v>
      </c>
      <c r="F18" s="159">
        <v>0</v>
      </c>
      <c r="G18" s="159">
        <v>0</v>
      </c>
      <c r="H18" s="159">
        <v>0</v>
      </c>
      <c r="I18" s="159">
        <f>SUM(I13:I17)</f>
        <v>33475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 t="shared" si="1"/>
        <v>286520</v>
      </c>
      <c r="W18">
        <f>SUM(W6:W17)</f>
        <v>2380268.17</v>
      </c>
    </row>
    <row r="19" spans="1:21" ht="18.75" customHeight="1">
      <c r="A19" s="159" t="s">
        <v>314</v>
      </c>
      <c r="B19" s="159">
        <f>B18+'ต.ค.'!B19</f>
        <v>391520</v>
      </c>
      <c r="C19" s="159">
        <f>C18+'ต.ค.'!C19</f>
        <v>54570</v>
      </c>
      <c r="D19" s="159">
        <f>D18+'ต.ค.'!D19</f>
        <v>0</v>
      </c>
      <c r="E19" s="159">
        <f>E18+'ต.ค.'!E19</f>
        <v>60000</v>
      </c>
      <c r="F19" s="159">
        <f>F18+'ต.ค.'!F19</f>
        <v>0</v>
      </c>
      <c r="G19" s="159">
        <f>G18+'ต.ค.'!G19</f>
        <v>0</v>
      </c>
      <c r="H19" s="159">
        <f>H18+'ต.ค.'!H19</f>
        <v>0</v>
      </c>
      <c r="I19" s="159">
        <f>I18+'ต.ค.'!I19</f>
        <v>66950</v>
      </c>
      <c r="J19" s="159">
        <f>J18+'ต.ค.'!J19</f>
        <v>0</v>
      </c>
      <c r="K19" s="159">
        <f>K18+'ต.ค.'!K19</f>
        <v>0</v>
      </c>
      <c r="L19" s="159">
        <f>L18+'ต.ค.'!L19</f>
        <v>0</v>
      </c>
      <c r="M19" s="159">
        <f>M18+'ต.ค.'!M19</f>
        <v>0</v>
      </c>
      <c r="N19" s="159">
        <f>N18+'ต.ค.'!N19</f>
        <v>0</v>
      </c>
      <c r="O19" s="159">
        <f>O18+'ต.ค.'!O19</f>
        <v>0</v>
      </c>
      <c r="P19" s="159">
        <f>P18+'ต.ค.'!P19</f>
        <v>0</v>
      </c>
      <c r="Q19" s="159">
        <f>Q18+'ต.ค.'!Q19</f>
        <v>0</v>
      </c>
      <c r="R19" s="159">
        <f>R18+'ต.ค.'!R19</f>
        <v>0</v>
      </c>
      <c r="S19" s="159">
        <f>S18+'ต.ค.'!S19</f>
        <v>0</v>
      </c>
      <c r="T19" s="159">
        <f>T18+'ต.ค.'!T19</f>
        <v>0</v>
      </c>
      <c r="U19" s="199">
        <f t="shared" si="1"/>
        <v>573040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10760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SUM(B21:T21)</f>
        <v>10760</v>
      </c>
    </row>
    <row r="22" spans="1:21" ht="18.75" customHeight="1">
      <c r="A22" s="159">
        <v>122</v>
      </c>
      <c r="B22" s="159">
        <v>0</v>
      </c>
      <c r="C22" s="159">
        <v>1500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SUM(B22:T22)</f>
        <v>1500</v>
      </c>
    </row>
    <row r="23" spans="1:21" ht="18.75" customHeight="1">
      <c r="A23" s="159" t="s">
        <v>313</v>
      </c>
      <c r="B23" s="159">
        <f>SUM(B21:B22)</f>
        <v>0</v>
      </c>
      <c r="C23" s="159">
        <f>SUM(C21:C22)</f>
        <v>12260</v>
      </c>
      <c r="D23" s="159">
        <f aca="true" t="shared" si="2" ref="D23:T23">SUM(D21:D22)</f>
        <v>0</v>
      </c>
      <c r="E23" s="159">
        <f t="shared" si="2"/>
        <v>0</v>
      </c>
      <c r="F23" s="159">
        <f t="shared" si="2"/>
        <v>0</v>
      </c>
      <c r="G23" s="159">
        <f t="shared" si="2"/>
        <v>0</v>
      </c>
      <c r="H23" s="159">
        <f t="shared" si="2"/>
        <v>0</v>
      </c>
      <c r="I23" s="159">
        <f t="shared" si="2"/>
        <v>0</v>
      </c>
      <c r="J23" s="159">
        <f t="shared" si="2"/>
        <v>0</v>
      </c>
      <c r="K23" s="159">
        <f t="shared" si="2"/>
        <v>0</v>
      </c>
      <c r="L23" s="159">
        <f t="shared" si="2"/>
        <v>0</v>
      </c>
      <c r="M23" s="159">
        <f t="shared" si="2"/>
        <v>0</v>
      </c>
      <c r="N23" s="159">
        <f t="shared" si="2"/>
        <v>0</v>
      </c>
      <c r="O23" s="159">
        <f t="shared" si="2"/>
        <v>0</v>
      </c>
      <c r="P23" s="159">
        <f t="shared" si="2"/>
        <v>0</v>
      </c>
      <c r="Q23" s="159">
        <f t="shared" si="2"/>
        <v>0</v>
      </c>
      <c r="R23" s="159">
        <f t="shared" si="2"/>
        <v>0</v>
      </c>
      <c r="S23" s="159">
        <f t="shared" si="2"/>
        <v>0</v>
      </c>
      <c r="T23" s="159">
        <f t="shared" si="2"/>
        <v>0</v>
      </c>
      <c r="U23" s="159">
        <f>SUM(B23:T23)</f>
        <v>12260</v>
      </c>
    </row>
    <row r="24" spans="1:21" ht="18.75" customHeight="1">
      <c r="A24" s="159" t="s">
        <v>314</v>
      </c>
      <c r="B24" s="159">
        <f>B23+'ต.ค.'!B24</f>
        <v>0</v>
      </c>
      <c r="C24" s="159">
        <f>C23+'ต.ค.'!C24</f>
        <v>24520</v>
      </c>
      <c r="D24" s="159">
        <f>D23+'ต.ค.'!D24</f>
        <v>0</v>
      </c>
      <c r="E24" s="159">
        <f>E23+'ต.ค.'!E24</f>
        <v>0</v>
      </c>
      <c r="F24" s="159">
        <f>F23+'ต.ค.'!F24</f>
        <v>0</v>
      </c>
      <c r="G24" s="159">
        <f>G23+'ต.ค.'!G24</f>
        <v>0</v>
      </c>
      <c r="H24" s="159">
        <f>H23+'ต.ค.'!H24</f>
        <v>0</v>
      </c>
      <c r="I24" s="159">
        <f>I23+'ต.ค.'!I24</f>
        <v>0</v>
      </c>
      <c r="J24" s="159">
        <f>J23+'ต.ค.'!J24</f>
        <v>0</v>
      </c>
      <c r="K24" s="159">
        <f>K23+'ต.ค.'!K24</f>
        <v>0</v>
      </c>
      <c r="L24" s="159">
        <f>L23+'ต.ค.'!L24</f>
        <v>0</v>
      </c>
      <c r="M24" s="159">
        <f>M23+'ต.ค.'!M24</f>
        <v>0</v>
      </c>
      <c r="N24" s="159">
        <f>N23+'ต.ค.'!N24</f>
        <v>0</v>
      </c>
      <c r="O24" s="159">
        <f>O23+'ต.ค.'!O24</f>
        <v>0</v>
      </c>
      <c r="P24" s="159">
        <f>P23+'ต.ค.'!P24</f>
        <v>0</v>
      </c>
      <c r="Q24" s="159">
        <f>Q23+'ต.ค.'!Q24</f>
        <v>0</v>
      </c>
      <c r="R24" s="159">
        <f>R23+'ต.ค.'!R24</f>
        <v>0</v>
      </c>
      <c r="S24" s="159">
        <f>S23+'ต.ค.'!S24</f>
        <v>0</v>
      </c>
      <c r="T24" s="159">
        <f>T23+'ต.ค.'!T24</f>
        <v>0</v>
      </c>
      <c r="U24" s="199">
        <f>SUM(B24:T24)</f>
        <v>24520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49690</v>
      </c>
      <c r="C26" s="159">
        <v>6270</v>
      </c>
      <c r="D26" s="159">
        <v>0</v>
      </c>
      <c r="E26" s="159">
        <v>108400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175970</v>
      </c>
    </row>
    <row r="27" spans="1:21" ht="18.75" customHeight="1">
      <c r="A27" s="159">
        <v>132</v>
      </c>
      <c r="B27" s="159">
        <v>23829</v>
      </c>
      <c r="C27" s="159">
        <v>2730</v>
      </c>
      <c r="D27" s="159">
        <v>0</v>
      </c>
      <c r="E27" s="159">
        <v>24030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56979</v>
      </c>
    </row>
    <row r="28" spans="1:21" ht="18.75" customHeight="1">
      <c r="A28" s="159" t="s">
        <v>313</v>
      </c>
      <c r="B28" s="159">
        <f>SUM(B26:B27)</f>
        <v>73519</v>
      </c>
      <c r="C28" s="159">
        <f>SUM(C26:C27)</f>
        <v>9000</v>
      </c>
      <c r="D28" s="159">
        <v>0</v>
      </c>
      <c r="E28" s="159">
        <f>SUM(E26:E27)</f>
        <v>132430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232949</v>
      </c>
    </row>
    <row r="29" spans="1:21" ht="18.75" customHeight="1">
      <c r="A29" s="159" t="s">
        <v>314</v>
      </c>
      <c r="B29" s="159">
        <f>B28+'ต.ค.'!B29</f>
        <v>147038</v>
      </c>
      <c r="C29" s="159">
        <f>C28+'ต.ค.'!C29</f>
        <v>18000</v>
      </c>
      <c r="D29" s="159">
        <f>D28+'ต.ค.'!D29</f>
        <v>0</v>
      </c>
      <c r="E29" s="159">
        <f>E28+'ต.ค.'!E29</f>
        <v>264860</v>
      </c>
      <c r="F29" s="159">
        <f>F28+'ต.ค.'!F29</f>
        <v>0</v>
      </c>
      <c r="G29" s="159">
        <f>G28+'ต.ค.'!G29</f>
        <v>0</v>
      </c>
      <c r="H29" s="159">
        <f>H28+'ต.ค.'!H29</f>
        <v>0</v>
      </c>
      <c r="I29" s="159">
        <f>I28+'ต.ค.'!I29</f>
        <v>18000</v>
      </c>
      <c r="J29" s="159">
        <f>J28+'ต.ค.'!J29</f>
        <v>0</v>
      </c>
      <c r="K29" s="159">
        <f>K28+'ต.ค.'!K29</f>
        <v>0</v>
      </c>
      <c r="L29" s="159">
        <f>L28+'ต.ค.'!L29</f>
        <v>0</v>
      </c>
      <c r="M29" s="159">
        <f>M28+'ต.ค.'!M29</f>
        <v>0</v>
      </c>
      <c r="N29" s="159">
        <f>N28+'ต.ค.'!N29</f>
        <v>0</v>
      </c>
      <c r="O29" s="159">
        <f>O28+'ต.ค.'!O29</f>
        <v>0</v>
      </c>
      <c r="P29" s="159">
        <f>P28+'ต.ค.'!P29</f>
        <v>0</v>
      </c>
      <c r="Q29" s="159">
        <f>Q28+'ต.ค.'!Q29</f>
        <v>18000</v>
      </c>
      <c r="R29" s="159">
        <f>R28+'ต.ค.'!R29</f>
        <v>0</v>
      </c>
      <c r="S29" s="159">
        <f>S28+'ต.ค.'!S29</f>
        <v>0</v>
      </c>
      <c r="T29" s="159">
        <f>T28+'ต.ค.'!T29</f>
        <v>0</v>
      </c>
      <c r="U29" s="199">
        <f>SUM(B29:T29)</f>
        <v>465898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พฤศจิกายน  2556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294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3" ref="U35:U45">SUM(B35:T35)</f>
        <v>229200</v>
      </c>
    </row>
    <row r="36" spans="1:21" ht="19.5" customHeight="1">
      <c r="A36" s="165">
        <v>203</v>
      </c>
      <c r="B36" s="159">
        <v>5100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5800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3"/>
        <v>10900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3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3"/>
        <v>0</v>
      </c>
    </row>
    <row r="39" spans="1:21" ht="19.5" customHeight="1">
      <c r="A39" s="166">
        <v>206</v>
      </c>
      <c r="B39" s="159">
        <v>9700</v>
      </c>
      <c r="C39" s="159">
        <v>1500</v>
      </c>
      <c r="D39" s="159">
        <v>0</v>
      </c>
      <c r="E39" s="159">
        <v>1600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3"/>
        <v>12800</v>
      </c>
    </row>
    <row r="40" spans="1:21" ht="19.5" customHeight="1">
      <c r="A40" s="166">
        <v>207</v>
      </c>
      <c r="B40" s="167">
        <v>1700</v>
      </c>
      <c r="C40" s="159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3"/>
        <v>1700</v>
      </c>
    </row>
    <row r="41" spans="1:21" ht="19.5" customHeight="1">
      <c r="A41" s="166">
        <v>208</v>
      </c>
      <c r="B41" s="167">
        <v>9946</v>
      </c>
      <c r="C41" s="159">
        <v>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3"/>
        <v>9946</v>
      </c>
    </row>
    <row r="42" spans="1:21" ht="19.5" customHeight="1">
      <c r="A42" s="166">
        <v>209</v>
      </c>
      <c r="B42" s="159"/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/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3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3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3"/>
        <v>0</v>
      </c>
    </row>
    <row r="45" spans="1:21" ht="19.5" customHeight="1">
      <c r="A45" s="166" t="s">
        <v>313</v>
      </c>
      <c r="B45" s="159">
        <f aca="true" t="shared" si="4" ref="B45:T45">SUM(B35:B44)</f>
        <v>255646</v>
      </c>
      <c r="C45" s="159">
        <f t="shared" si="4"/>
        <v>1500</v>
      </c>
      <c r="D45" s="159">
        <f t="shared" si="4"/>
        <v>0</v>
      </c>
      <c r="E45" s="159">
        <f t="shared" si="4"/>
        <v>1600</v>
      </c>
      <c r="F45" s="159">
        <f t="shared" si="4"/>
        <v>0</v>
      </c>
      <c r="G45" s="159">
        <f t="shared" si="4"/>
        <v>0</v>
      </c>
      <c r="H45" s="159">
        <f t="shared" si="4"/>
        <v>0</v>
      </c>
      <c r="I45" s="159">
        <f t="shared" si="4"/>
        <v>5800</v>
      </c>
      <c r="J45" s="159">
        <f t="shared" si="4"/>
        <v>0</v>
      </c>
      <c r="K45" s="159">
        <f t="shared" si="4"/>
        <v>0</v>
      </c>
      <c r="L45" s="159">
        <f t="shared" si="4"/>
        <v>0</v>
      </c>
      <c r="M45" s="159">
        <f t="shared" si="4"/>
        <v>0</v>
      </c>
      <c r="N45" s="159">
        <f t="shared" si="4"/>
        <v>0</v>
      </c>
      <c r="O45" s="159">
        <f t="shared" si="4"/>
        <v>0</v>
      </c>
      <c r="P45" s="159">
        <f t="shared" si="4"/>
        <v>0</v>
      </c>
      <c r="Q45" s="159">
        <f t="shared" si="4"/>
        <v>0</v>
      </c>
      <c r="R45" s="159">
        <f t="shared" si="4"/>
        <v>0</v>
      </c>
      <c r="S45" s="159">
        <f t="shared" si="4"/>
        <v>0</v>
      </c>
      <c r="T45" s="159">
        <f t="shared" si="4"/>
        <v>0</v>
      </c>
      <c r="U45" s="159">
        <f t="shared" si="3"/>
        <v>264546</v>
      </c>
    </row>
    <row r="46" spans="1:21" ht="19.5" customHeight="1">
      <c r="A46" s="166" t="s">
        <v>315</v>
      </c>
      <c r="B46" s="159">
        <f>B45+'ต.ค.'!B46</f>
        <v>501870</v>
      </c>
      <c r="C46" s="159">
        <f>C45+'ต.ค.'!C46</f>
        <v>3000</v>
      </c>
      <c r="D46" s="159">
        <f>D45+'ต.ค.'!D46</f>
        <v>0</v>
      </c>
      <c r="E46" s="159">
        <f>E45+'ต.ค.'!E46</f>
        <v>3200</v>
      </c>
      <c r="F46" s="159">
        <f>F45+'ต.ค.'!F46</f>
        <v>0</v>
      </c>
      <c r="G46" s="159">
        <f>G45+'ต.ค.'!G46</f>
        <v>0</v>
      </c>
      <c r="H46" s="159">
        <f>H45+'ต.ค.'!H46</f>
        <v>0</v>
      </c>
      <c r="I46" s="159">
        <f>I45+'ต.ค.'!I46</f>
        <v>12000</v>
      </c>
      <c r="J46" s="159">
        <f>J45+'ต.ค.'!J46</f>
        <v>0</v>
      </c>
      <c r="K46" s="159">
        <f>K45+'ต.ค.'!K46</f>
        <v>0</v>
      </c>
      <c r="L46" s="159">
        <f>L45+'ต.ค.'!L46</f>
        <v>0</v>
      </c>
      <c r="M46" s="159">
        <f>M45+'ต.ค.'!M46</f>
        <v>0</v>
      </c>
      <c r="N46" s="159">
        <f>N45+'ต.ค.'!N46</f>
        <v>0</v>
      </c>
      <c r="O46" s="159">
        <f>O45+'ต.ค.'!O46</f>
        <v>0</v>
      </c>
      <c r="P46" s="159">
        <f>P45+'ต.ค.'!P46</f>
        <v>0</v>
      </c>
      <c r="Q46" s="159">
        <f>Q45+'ต.ค.'!Q46</f>
        <v>0</v>
      </c>
      <c r="R46" s="159">
        <f>R45+'ต.ค.'!R46</f>
        <v>0</v>
      </c>
      <c r="S46" s="159">
        <f>S45+'ต.ค.'!S46</f>
        <v>0</v>
      </c>
      <c r="T46" s="159">
        <f>T45+'ต.ค.'!T46</f>
        <v>0</v>
      </c>
      <c r="U46" s="199">
        <f>SUM(B46:T46)</f>
        <v>520070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23873</v>
      </c>
      <c r="C48" s="170">
        <v>0</v>
      </c>
      <c r="D48" s="170">
        <v>0</v>
      </c>
      <c r="E48" s="170">
        <v>4000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86">
        <f aca="true" t="shared" si="5" ref="U48:U53">SUM(B48:T48)</f>
        <v>27873</v>
      </c>
    </row>
    <row r="49" spans="1:21" ht="19.5" customHeight="1">
      <c r="A49" s="166">
        <v>252</v>
      </c>
      <c r="B49" s="172">
        <v>10500</v>
      </c>
      <c r="C49" s="173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86">
        <f t="shared" si="5"/>
        <v>10500</v>
      </c>
    </row>
    <row r="50" spans="1:21" ht="19.5" customHeight="1">
      <c r="A50" s="166">
        <v>253</v>
      </c>
      <c r="B50" s="170">
        <v>696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86">
        <f t="shared" si="5"/>
        <v>696</v>
      </c>
    </row>
    <row r="51" spans="1:21" ht="19.5" customHeight="1">
      <c r="A51" s="166">
        <v>254</v>
      </c>
      <c r="B51" s="172">
        <v>19218</v>
      </c>
      <c r="C51" s="170">
        <v>0</v>
      </c>
      <c r="D51" s="170">
        <v>0</v>
      </c>
      <c r="E51" s="171">
        <v>0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47500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86">
        <f t="shared" si="5"/>
        <v>66718</v>
      </c>
    </row>
    <row r="52" spans="1:21" ht="19.5" customHeight="1">
      <c r="A52" s="166" t="s">
        <v>313</v>
      </c>
      <c r="B52" s="438">
        <f>SUM(B48:B51)</f>
        <v>54287</v>
      </c>
      <c r="C52" s="438">
        <f aca="true" t="shared" si="6" ref="C52:T52">SUM(C48:C51)</f>
        <v>0</v>
      </c>
      <c r="D52" s="438">
        <f t="shared" si="6"/>
        <v>0</v>
      </c>
      <c r="E52" s="438">
        <f t="shared" si="6"/>
        <v>4000</v>
      </c>
      <c r="F52" s="438">
        <f t="shared" si="6"/>
        <v>0</v>
      </c>
      <c r="G52" s="438">
        <f t="shared" si="6"/>
        <v>0</v>
      </c>
      <c r="H52" s="438">
        <f t="shared" si="6"/>
        <v>0</v>
      </c>
      <c r="I52" s="438">
        <f t="shared" si="6"/>
        <v>0</v>
      </c>
      <c r="J52" s="438">
        <f t="shared" si="6"/>
        <v>0</v>
      </c>
      <c r="K52" s="438">
        <f t="shared" si="6"/>
        <v>0</v>
      </c>
      <c r="L52" s="438">
        <f t="shared" si="6"/>
        <v>0</v>
      </c>
      <c r="M52" s="438">
        <f t="shared" si="6"/>
        <v>0</v>
      </c>
      <c r="N52" s="439">
        <f t="shared" si="6"/>
        <v>47500</v>
      </c>
      <c r="O52" s="438">
        <f t="shared" si="6"/>
        <v>0</v>
      </c>
      <c r="P52" s="438">
        <f t="shared" si="6"/>
        <v>0</v>
      </c>
      <c r="Q52" s="438">
        <f t="shared" si="6"/>
        <v>0</v>
      </c>
      <c r="R52" s="438">
        <f t="shared" si="6"/>
        <v>0</v>
      </c>
      <c r="S52" s="438">
        <f t="shared" si="6"/>
        <v>0</v>
      </c>
      <c r="T52" s="438">
        <f t="shared" si="6"/>
        <v>0</v>
      </c>
      <c r="U52" s="186">
        <f t="shared" si="5"/>
        <v>105787</v>
      </c>
    </row>
    <row r="53" spans="1:21" ht="19.5" customHeight="1">
      <c r="A53" s="166" t="s">
        <v>314</v>
      </c>
      <c r="B53" s="159">
        <f>B52+'ต.ค.'!B53</f>
        <v>54987</v>
      </c>
      <c r="C53" s="159">
        <f>C52+'ต.ค.'!C53</f>
        <v>0</v>
      </c>
      <c r="D53" s="159">
        <f>D52+'ต.ค.'!D53</f>
        <v>0</v>
      </c>
      <c r="E53" s="159">
        <f>E52+'ต.ค.'!E53</f>
        <v>4000</v>
      </c>
      <c r="F53" s="159">
        <f>F52+'ต.ค.'!F53</f>
        <v>0</v>
      </c>
      <c r="G53" s="159">
        <f>G52+'ต.ค.'!G53</f>
        <v>0</v>
      </c>
      <c r="H53" s="159">
        <f>H52+'ต.ค.'!H53</f>
        <v>0</v>
      </c>
      <c r="I53" s="159">
        <f>I52+'ต.ค.'!I53</f>
        <v>0</v>
      </c>
      <c r="J53" s="159">
        <f>J52+'ต.ค.'!J53</f>
        <v>0</v>
      </c>
      <c r="K53" s="159">
        <f>K52+'ต.ค.'!K53</f>
        <v>0</v>
      </c>
      <c r="L53" s="159">
        <f>L52+'ต.ค.'!L53</f>
        <v>0</v>
      </c>
      <c r="M53" s="159">
        <f>M52+'ต.ค.'!M53</f>
        <v>0</v>
      </c>
      <c r="N53" s="159">
        <f>N52+'ต.ค.'!N53</f>
        <v>47500</v>
      </c>
      <c r="O53" s="159">
        <f>O52+'ต.ค.'!O53</f>
        <v>0</v>
      </c>
      <c r="P53" s="159">
        <f>P52+'ต.ค.'!P53</f>
        <v>0</v>
      </c>
      <c r="Q53" s="159">
        <f>Q52+'ต.ค.'!Q53</f>
        <v>0</v>
      </c>
      <c r="R53" s="159">
        <f>R52+'ต.ค.'!R53</f>
        <v>0</v>
      </c>
      <c r="S53" s="159">
        <f>S52+'ต.ค.'!S53</f>
        <v>0</v>
      </c>
      <c r="T53" s="159">
        <f>T52+'ต.ค.'!T53</f>
        <v>0</v>
      </c>
      <c r="U53" s="436">
        <f t="shared" si="5"/>
        <v>106487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พฤศจิกายน  2556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0</v>
      </c>
      <c r="C63" s="180">
        <v>6600</v>
      </c>
      <c r="D63" s="159">
        <v>0</v>
      </c>
      <c r="E63" s="181">
        <v>0</v>
      </c>
      <c r="F63" s="159">
        <v>0</v>
      </c>
      <c r="G63" s="159">
        <v>0</v>
      </c>
      <c r="H63" s="159">
        <v>0</v>
      </c>
      <c r="I63" s="170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6">
        <f aca="true" t="shared" si="7" ref="U63:U73">SUM(B63:T63)</f>
        <v>6600</v>
      </c>
    </row>
    <row r="64" spans="1:21" ht="19.5" customHeight="1">
      <c r="A64" s="165">
        <v>272</v>
      </c>
      <c r="B64" s="167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6">
        <f t="shared" si="7"/>
        <v>0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6">
        <f t="shared" si="7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6">
        <f t="shared" si="7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6">
        <f t="shared" si="7"/>
        <v>0</v>
      </c>
    </row>
    <row r="68" spans="1:21" ht="19.5" customHeight="1">
      <c r="A68" s="166">
        <v>276</v>
      </c>
      <c r="B68" s="167">
        <v>12958.6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6">
        <f t="shared" si="7"/>
        <v>12958.6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6">
        <f t="shared" si="7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6">
        <f t="shared" si="7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6">
        <f t="shared" si="7"/>
        <v>0</v>
      </c>
    </row>
    <row r="72" spans="1:21" ht="19.5" customHeight="1">
      <c r="A72" s="166">
        <v>282</v>
      </c>
      <c r="B72" s="167">
        <v>0</v>
      </c>
      <c r="C72" s="170">
        <v>0</v>
      </c>
      <c r="D72" s="159">
        <v>0</v>
      </c>
      <c r="E72" s="170">
        <v>0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6">
        <f t="shared" si="7"/>
        <v>0</v>
      </c>
    </row>
    <row r="73" spans="1:21" ht="19.5" customHeight="1">
      <c r="A73" s="166" t="s">
        <v>313</v>
      </c>
      <c r="B73" s="167">
        <f>SUM(B63:B72)</f>
        <v>12958.6</v>
      </c>
      <c r="C73" s="182">
        <f aca="true" t="shared" si="8" ref="C73:T73">SUM(C63:C72)</f>
        <v>6600</v>
      </c>
      <c r="D73" s="167">
        <f t="shared" si="8"/>
        <v>0</v>
      </c>
      <c r="E73" s="167">
        <f t="shared" si="8"/>
        <v>0</v>
      </c>
      <c r="F73" s="167">
        <f t="shared" si="8"/>
        <v>0</v>
      </c>
      <c r="G73" s="167">
        <f t="shared" si="8"/>
        <v>0</v>
      </c>
      <c r="H73" s="167">
        <f t="shared" si="8"/>
        <v>0</v>
      </c>
      <c r="I73" s="167">
        <f t="shared" si="8"/>
        <v>0</v>
      </c>
      <c r="J73" s="167">
        <f t="shared" si="8"/>
        <v>0</v>
      </c>
      <c r="K73" s="167">
        <f t="shared" si="8"/>
        <v>0</v>
      </c>
      <c r="L73" s="167">
        <f t="shared" si="8"/>
        <v>0</v>
      </c>
      <c r="M73" s="167">
        <f t="shared" si="8"/>
        <v>0</v>
      </c>
      <c r="N73" s="167">
        <f t="shared" si="8"/>
        <v>0</v>
      </c>
      <c r="O73" s="167">
        <f t="shared" si="8"/>
        <v>0</v>
      </c>
      <c r="P73" s="167">
        <f t="shared" si="8"/>
        <v>0</v>
      </c>
      <c r="Q73" s="167">
        <f t="shared" si="8"/>
        <v>0</v>
      </c>
      <c r="R73" s="167">
        <f t="shared" si="8"/>
        <v>0</v>
      </c>
      <c r="S73" s="167">
        <f t="shared" si="8"/>
        <v>0</v>
      </c>
      <c r="T73" s="167">
        <f t="shared" si="8"/>
        <v>0</v>
      </c>
      <c r="U73" s="186">
        <f t="shared" si="7"/>
        <v>19558.6</v>
      </c>
    </row>
    <row r="74" spans="1:21" ht="19.5" customHeight="1">
      <c r="A74" s="166" t="s">
        <v>315</v>
      </c>
      <c r="B74" s="186">
        <f>B73+'ต.ค.'!B74</f>
        <v>12958.6</v>
      </c>
      <c r="C74" s="159">
        <f>C73+'ต.ค.'!C74</f>
        <v>6600</v>
      </c>
      <c r="D74" s="159">
        <f>D73+'ต.ค.'!D74</f>
        <v>0</v>
      </c>
      <c r="E74" s="159">
        <f>E73+'ต.ค.'!E74</f>
        <v>0</v>
      </c>
      <c r="F74" s="159">
        <f>F73+'ต.ค.'!F74</f>
        <v>0</v>
      </c>
      <c r="G74" s="159">
        <f>G73+'ต.ค.'!G74</f>
        <v>0</v>
      </c>
      <c r="H74" s="159">
        <f>H73+'ต.ค.'!H74</f>
        <v>0</v>
      </c>
      <c r="I74" s="159">
        <f>I73+'ต.ค.'!I74</f>
        <v>0</v>
      </c>
      <c r="J74" s="159">
        <f>J73+'ต.ค.'!J74</f>
        <v>0</v>
      </c>
      <c r="K74" s="159">
        <f>K73+'ต.ค.'!K74</f>
        <v>0</v>
      </c>
      <c r="L74" s="159">
        <f>L73+'ต.ค.'!L74</f>
        <v>0</v>
      </c>
      <c r="M74" s="159">
        <f>M73+'ต.ค.'!M74</f>
        <v>0</v>
      </c>
      <c r="N74" s="159">
        <f>N73+'ต.ค.'!N74</f>
        <v>0</v>
      </c>
      <c r="O74" s="159">
        <f>O73+'ต.ค.'!O74</f>
        <v>0</v>
      </c>
      <c r="P74" s="159">
        <f>P73+'ต.ค.'!P74</f>
        <v>0</v>
      </c>
      <c r="Q74" s="159">
        <f>Q73+'ต.ค.'!Q74</f>
        <v>0</v>
      </c>
      <c r="R74" s="159">
        <f>R73+'ต.ค.'!R74</f>
        <v>0</v>
      </c>
      <c r="S74" s="159">
        <f>S73+'ต.ค.'!S74</f>
        <v>0</v>
      </c>
      <c r="T74" s="159">
        <f>T73+'ต.ค.'!T74</f>
        <v>0</v>
      </c>
      <c r="U74" s="436">
        <f>SUM(B74:T74)</f>
        <v>19558.6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2441.8</v>
      </c>
      <c r="C76" s="167">
        <v>0</v>
      </c>
      <c r="D76" s="159">
        <v>0</v>
      </c>
      <c r="E76" s="159">
        <v>1840.4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86">
        <f aca="true" t="shared" si="9" ref="U76:U81">SUM(B76:T76)</f>
        <v>4282.200000000001</v>
      </c>
    </row>
    <row r="77" spans="1:21" ht="19.5" customHeight="1">
      <c r="A77" s="166">
        <v>303</v>
      </c>
      <c r="B77" s="159">
        <v>477.22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86">
        <f t="shared" si="9"/>
        <v>477.22</v>
      </c>
    </row>
    <row r="78" spans="1:21" ht="19.5" customHeight="1">
      <c r="A78" s="166">
        <v>304</v>
      </c>
      <c r="B78" s="159">
        <v>640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86">
        <f t="shared" si="9"/>
        <v>640</v>
      </c>
    </row>
    <row r="79" spans="1:21" ht="19.5" customHeight="1">
      <c r="A79" s="166">
        <v>305</v>
      </c>
      <c r="B79" s="186">
        <v>7062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9"/>
        <v>7062</v>
      </c>
    </row>
    <row r="80" spans="1:21" ht="19.5" customHeight="1">
      <c r="A80" s="166" t="s">
        <v>313</v>
      </c>
      <c r="B80" s="187">
        <f>SUM(B76:B79)</f>
        <v>10621.02</v>
      </c>
      <c r="C80" s="187">
        <f aca="true" t="shared" si="10" ref="C80:T80">SUM(C76:C79)</f>
        <v>0</v>
      </c>
      <c r="D80" s="187">
        <f t="shared" si="10"/>
        <v>0</v>
      </c>
      <c r="E80" s="187">
        <f t="shared" si="10"/>
        <v>1840.4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7">
        <f t="shared" si="10"/>
        <v>0</v>
      </c>
      <c r="N80" s="187">
        <f t="shared" si="10"/>
        <v>0</v>
      </c>
      <c r="O80" s="187">
        <f t="shared" si="10"/>
        <v>0</v>
      </c>
      <c r="P80" s="187">
        <f t="shared" si="10"/>
        <v>0</v>
      </c>
      <c r="Q80" s="187">
        <f t="shared" si="10"/>
        <v>0</v>
      </c>
      <c r="R80" s="187">
        <f t="shared" si="10"/>
        <v>0</v>
      </c>
      <c r="S80" s="440">
        <f t="shared" si="10"/>
        <v>0</v>
      </c>
      <c r="T80" s="187">
        <f t="shared" si="10"/>
        <v>0</v>
      </c>
      <c r="U80" s="186">
        <f t="shared" si="9"/>
        <v>12461.42</v>
      </c>
    </row>
    <row r="81" spans="1:21" ht="19.5" customHeight="1">
      <c r="A81" s="166" t="s">
        <v>314</v>
      </c>
      <c r="B81" s="159">
        <f>B80+'ต.ค.'!B81</f>
        <v>21044.370000000003</v>
      </c>
      <c r="C81" s="159">
        <f>C80+'ต.ค.'!C81</f>
        <v>0</v>
      </c>
      <c r="D81" s="159">
        <f>D80+'ต.ค.'!D81</f>
        <v>0</v>
      </c>
      <c r="E81" s="159">
        <f>E80+'ต.ค.'!E81</f>
        <v>1840.4</v>
      </c>
      <c r="F81" s="159">
        <f>F80+'ต.ค.'!F81</f>
        <v>0</v>
      </c>
      <c r="G81" s="159">
        <f>G80+'ต.ค.'!G81</f>
        <v>0</v>
      </c>
      <c r="H81" s="159">
        <f>H80+'ต.ค.'!H81</f>
        <v>0</v>
      </c>
      <c r="I81" s="159">
        <f>I80+'ต.ค.'!I81</f>
        <v>0</v>
      </c>
      <c r="J81" s="159">
        <f>J80+'ต.ค.'!J81</f>
        <v>0</v>
      </c>
      <c r="K81" s="159">
        <f>K80+'ต.ค.'!K81</f>
        <v>0</v>
      </c>
      <c r="L81" s="159">
        <f>L80+'ต.ค.'!L81</f>
        <v>0</v>
      </c>
      <c r="M81" s="159">
        <f>M80+'ต.ค.'!M81</f>
        <v>0</v>
      </c>
      <c r="N81" s="159">
        <f>N80+'ต.ค.'!N81</f>
        <v>0</v>
      </c>
      <c r="O81" s="159">
        <f>O80+'ต.ค.'!O81</f>
        <v>0</v>
      </c>
      <c r="P81" s="159">
        <f>P80+'ต.ค.'!P81</f>
        <v>0</v>
      </c>
      <c r="Q81" s="159">
        <f>Q80+'ต.ค.'!Q81</f>
        <v>0</v>
      </c>
      <c r="R81" s="159">
        <f>R80+'ต.ค.'!R81</f>
        <v>0</v>
      </c>
      <c r="S81" s="159">
        <f>S80+'ต.ค.'!S81</f>
        <v>0</v>
      </c>
      <c r="T81" s="159">
        <f>T80+'ต.ค.'!T81</f>
        <v>0</v>
      </c>
      <c r="U81" s="436">
        <f t="shared" si="9"/>
        <v>22884.770000000004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พฤศจิกายน  2556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6">
        <f>SUM(B91:T91)</f>
        <v>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6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6">
        <f>SUM(B93:T93)</f>
        <v>0</v>
      </c>
    </row>
    <row r="94" spans="1:21" ht="19.5" customHeight="1">
      <c r="A94" s="166" t="s">
        <v>314</v>
      </c>
      <c r="B94" s="159">
        <f>B93+'ต.ค.'!B94</f>
        <v>0</v>
      </c>
      <c r="C94" s="159">
        <f>C93+'ต.ค.'!C94</f>
        <v>0</v>
      </c>
      <c r="D94" s="159">
        <f>D93+'ต.ค.'!D94</f>
        <v>0</v>
      </c>
      <c r="E94" s="159">
        <f>E93+'ต.ค.'!E94</f>
        <v>0</v>
      </c>
      <c r="F94" s="159">
        <f>F93+'ต.ค.'!F94</f>
        <v>0</v>
      </c>
      <c r="G94" s="159">
        <f>G93+'ต.ค.'!G94</f>
        <v>0</v>
      </c>
      <c r="H94" s="159">
        <f>H93+'ต.ค.'!H94</f>
        <v>0</v>
      </c>
      <c r="I94" s="159">
        <f>I93+'ต.ค.'!I94</f>
        <v>0</v>
      </c>
      <c r="J94" s="159">
        <f>J93+'ต.ค.'!J94</f>
        <v>0</v>
      </c>
      <c r="K94" s="159">
        <f>K93+'ต.ค.'!K94</f>
        <v>0</v>
      </c>
      <c r="L94" s="159">
        <f>L93+'ต.ค.'!L94</f>
        <v>0</v>
      </c>
      <c r="M94" s="159">
        <f>M93+'ต.ค.'!M94</f>
        <v>0</v>
      </c>
      <c r="N94" s="159">
        <f>N93+'ต.ค.'!N94</f>
        <v>0</v>
      </c>
      <c r="O94" s="159">
        <f>O93+'ต.ค.'!O94</f>
        <v>0</v>
      </c>
      <c r="P94" s="159">
        <f>P93+'ต.ค.'!P94</f>
        <v>0</v>
      </c>
      <c r="Q94" s="159">
        <f>Q93+'ต.ค.'!Q94</f>
        <v>0</v>
      </c>
      <c r="R94" s="159">
        <f>R93+'ต.ค.'!R94</f>
        <v>0</v>
      </c>
      <c r="S94" s="159">
        <f>S93+'ต.ค.'!S94</f>
        <v>0</v>
      </c>
      <c r="T94" s="159">
        <f>T93+'ต.ค.'!T94</f>
        <v>0</v>
      </c>
      <c r="U94" s="436">
        <f>SUM(B94:T94)</f>
        <v>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6">
        <f aca="true" t="shared" si="11" ref="U96:U101">SUM(B96:T96)</f>
        <v>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6">
        <f t="shared" si="11"/>
        <v>0</v>
      </c>
    </row>
    <row r="98" spans="1:21" ht="19.5" customHeight="1">
      <c r="A98" s="166">
        <v>458</v>
      </c>
      <c r="B98" s="167">
        <v>0</v>
      </c>
      <c r="C98" s="167">
        <v>0</v>
      </c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6">
        <f t="shared" si="11"/>
        <v>0</v>
      </c>
    </row>
    <row r="99" spans="1:21" ht="19.5" customHeight="1">
      <c r="A99" s="166">
        <v>466</v>
      </c>
      <c r="B99" s="167">
        <v>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6">
        <f t="shared" si="11"/>
        <v>0</v>
      </c>
    </row>
    <row r="100" spans="1:21" ht="19.5" customHeight="1">
      <c r="A100" s="166" t="s">
        <v>313</v>
      </c>
      <c r="B100" s="167">
        <f>SUM(B96:B99)</f>
        <v>0</v>
      </c>
      <c r="C100" s="167">
        <f>SUM(C96:C99)</f>
        <v>0</v>
      </c>
      <c r="D100" s="159">
        <v>0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/>
      <c r="Q100" s="159">
        <v>0</v>
      </c>
      <c r="R100" s="159">
        <v>0</v>
      </c>
      <c r="S100" s="159">
        <v>0</v>
      </c>
      <c r="T100" s="159">
        <v>0</v>
      </c>
      <c r="U100" s="186">
        <f t="shared" si="11"/>
        <v>0</v>
      </c>
    </row>
    <row r="101" spans="1:21" ht="19.5" customHeight="1">
      <c r="A101" s="166" t="s">
        <v>314</v>
      </c>
      <c r="B101" s="159">
        <f>B100+'ต.ค.'!B101</f>
        <v>0</v>
      </c>
      <c r="C101" s="159">
        <f>C100+'ต.ค.'!C101</f>
        <v>0</v>
      </c>
      <c r="D101" s="159">
        <f>D100+'ต.ค.'!D101</f>
        <v>0</v>
      </c>
      <c r="E101" s="159">
        <f>E100+'ต.ค.'!E101</f>
        <v>0</v>
      </c>
      <c r="F101" s="159">
        <f>F100+'ต.ค.'!F101</f>
        <v>0</v>
      </c>
      <c r="G101" s="159">
        <f>G100+'ต.ค.'!G101</f>
        <v>0</v>
      </c>
      <c r="H101" s="159">
        <f>H100+'ต.ค.'!H101</f>
        <v>0</v>
      </c>
      <c r="I101" s="159">
        <f>I100+'ต.ค.'!I101</f>
        <v>0</v>
      </c>
      <c r="J101" s="159">
        <f>J100+'ต.ค.'!J101</f>
        <v>0</v>
      </c>
      <c r="K101" s="159">
        <f>K100+'ต.ค.'!K101</f>
        <v>0</v>
      </c>
      <c r="L101" s="159">
        <f>L100+'ต.ค.'!L101</f>
        <v>0</v>
      </c>
      <c r="M101" s="159">
        <f>M100+'ต.ค.'!M101</f>
        <v>0</v>
      </c>
      <c r="N101" s="159">
        <f>N100+'ต.ค.'!N101</f>
        <v>0</v>
      </c>
      <c r="O101" s="159">
        <f>O100+'ต.ค.'!O101</f>
        <v>0</v>
      </c>
      <c r="P101" s="159">
        <f>P100+'ต.ค.'!P101</f>
        <v>0</v>
      </c>
      <c r="Q101" s="159">
        <f>Q100+'ต.ค.'!Q101</f>
        <v>0</v>
      </c>
      <c r="R101" s="159">
        <f>R100+'ต.ค.'!R101</f>
        <v>0</v>
      </c>
      <c r="S101" s="159">
        <f>S100+'ต.ค.'!S101</f>
        <v>0</v>
      </c>
      <c r="T101" s="159">
        <f>T100+'ต.ค.'!T101</f>
        <v>0</v>
      </c>
      <c r="U101" s="436">
        <f t="shared" si="11"/>
        <v>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86">
        <f aca="true" t="shared" si="12" ref="U103:U109">SUM(B103:T103)</f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86">
        <f t="shared" si="12"/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86">
        <f t="shared" si="12"/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86">
        <f t="shared" si="12"/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86">
        <f t="shared" si="12"/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86">
        <f t="shared" si="12"/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86">
        <f t="shared" si="12"/>
        <v>0</v>
      </c>
    </row>
    <row r="110" spans="1:21" ht="19.5" customHeight="1">
      <c r="A110" s="166" t="s">
        <v>314</v>
      </c>
      <c r="B110" s="159">
        <f>B109+'ต.ค.'!B110</f>
        <v>0</v>
      </c>
      <c r="C110" s="159">
        <f>C109+'ต.ค.'!C110</f>
        <v>0</v>
      </c>
      <c r="D110" s="159">
        <f>D109+'ต.ค.'!D110</f>
        <v>0</v>
      </c>
      <c r="E110" s="159">
        <f>E109+'ต.ค.'!E110</f>
        <v>0</v>
      </c>
      <c r="F110" s="159">
        <f>F109+'ต.ค.'!F110</f>
        <v>0</v>
      </c>
      <c r="G110" s="159">
        <f>G109+'ต.ค.'!G110</f>
        <v>0</v>
      </c>
      <c r="H110" s="159">
        <f>H109+'ต.ค.'!H110</f>
        <v>0</v>
      </c>
      <c r="I110" s="159">
        <f>I109+'ต.ค.'!I110</f>
        <v>0</v>
      </c>
      <c r="J110" s="159">
        <f>J109+'ต.ค.'!J110</f>
        <v>0</v>
      </c>
      <c r="K110" s="159">
        <f>K109+'ต.ค.'!K110</f>
        <v>0</v>
      </c>
      <c r="L110" s="159">
        <f>L109+'ต.ค.'!L110</f>
        <v>0</v>
      </c>
      <c r="M110" s="159">
        <f>M109+'ต.ค.'!M110</f>
        <v>0</v>
      </c>
      <c r="N110" s="159">
        <f>N109+'ต.ค.'!N110</f>
        <v>0</v>
      </c>
      <c r="O110" s="159">
        <f>O109+'ต.ค.'!O110</f>
        <v>0</v>
      </c>
      <c r="P110" s="159">
        <f>P109+'ต.ค.'!P110</f>
        <v>0</v>
      </c>
      <c r="Q110" s="159">
        <f>Q109+'ต.ค.'!Q110</f>
        <v>0</v>
      </c>
      <c r="R110" s="159">
        <f>R109+'ต.ค.'!R110</f>
        <v>0</v>
      </c>
      <c r="S110" s="159">
        <f>S109+'ต.ค.'!S110</f>
        <v>0</v>
      </c>
      <c r="T110" s="159">
        <f>T109+'ต.ค.'!T110</f>
        <v>0</v>
      </c>
      <c r="U110" s="436">
        <f>SUM(B110:T110)</f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พฤศจิกายน  2556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86">
        <f aca="true" t="shared" si="13" ref="U120:U126">SUM(B120:T120)</f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86">
        <f t="shared" si="13"/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86">
        <f t="shared" si="13"/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86">
        <f t="shared" si="13"/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86">
        <f t="shared" si="13"/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86">
        <f t="shared" si="13"/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86">
        <f t="shared" si="13"/>
        <v>0</v>
      </c>
    </row>
    <row r="127" spans="1:21" ht="19.5" customHeight="1">
      <c r="A127" s="166" t="s">
        <v>314</v>
      </c>
      <c r="B127" s="159">
        <f>B126+'ต.ค.'!B127</f>
        <v>0</v>
      </c>
      <c r="C127" s="159">
        <f>C126+'ต.ค.'!C127</f>
        <v>0</v>
      </c>
      <c r="D127" s="159">
        <f>D126+'ต.ค.'!D127</f>
        <v>0</v>
      </c>
      <c r="E127" s="159">
        <f>E126+'ต.ค.'!E127</f>
        <v>0</v>
      </c>
      <c r="F127" s="159">
        <f>F126+'ต.ค.'!F127</f>
        <v>0</v>
      </c>
      <c r="G127" s="159">
        <f>G126+'ต.ค.'!G127</f>
        <v>0</v>
      </c>
      <c r="H127" s="159">
        <f>H126+'ต.ค.'!H127</f>
        <v>0</v>
      </c>
      <c r="I127" s="159">
        <f>I126+'ต.ค.'!I127</f>
        <v>0</v>
      </c>
      <c r="J127" s="159">
        <f>J126+'ต.ค.'!J127</f>
        <v>0</v>
      </c>
      <c r="K127" s="159">
        <f>K126+'ต.ค.'!K127</f>
        <v>0</v>
      </c>
      <c r="L127" s="159">
        <f>L126+'ต.ค.'!L127</f>
        <v>0</v>
      </c>
      <c r="M127" s="159">
        <f>M126+'ต.ค.'!M127</f>
        <v>0</v>
      </c>
      <c r="N127" s="159">
        <f>N126+'ต.ค.'!N127</f>
        <v>0</v>
      </c>
      <c r="O127" s="159">
        <f>O126+'ต.ค.'!O127</f>
        <v>0</v>
      </c>
      <c r="P127" s="159">
        <f>P126+'ต.ค.'!P127</f>
        <v>0</v>
      </c>
      <c r="Q127" s="159">
        <f>Q126+'ต.ค.'!Q127</f>
        <v>0</v>
      </c>
      <c r="R127" s="159">
        <f>R126+'ต.ค.'!R127</f>
        <v>0</v>
      </c>
      <c r="S127" s="159">
        <f>S126+'ต.ค.'!S127</f>
        <v>0</v>
      </c>
      <c r="T127" s="159">
        <f>T126+'ต.ค.'!T127</f>
        <v>0</v>
      </c>
      <c r="U127" s="436">
        <f>SUM(B127:T127)</f>
        <v>0</v>
      </c>
    </row>
    <row r="129" ht="19.5" customHeight="1">
      <c r="V129" s="190">
        <f>U81+U74+U46+U53+U29+U24+U19+U11+U101+U94</f>
        <v>1751100.37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440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86">
        <f aca="true" t="shared" si="14" ref="U147:U152">SUM(B147:T147)</f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86">
        <f t="shared" si="14"/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86">
        <f t="shared" si="14"/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500</v>
      </c>
      <c r="U150" s="186">
        <f t="shared" si="14"/>
        <v>500</v>
      </c>
    </row>
    <row r="151" spans="1:21" ht="19.5" customHeight="1">
      <c r="A151" s="159" t="s">
        <v>313</v>
      </c>
      <c r="B151" s="159">
        <f>SUM(B147:B150)</f>
        <v>0</v>
      </c>
      <c r="C151" s="159">
        <f aca="true" t="shared" si="15" ref="C151:T151">SUM(C147:C150)</f>
        <v>0</v>
      </c>
      <c r="D151" s="159">
        <f t="shared" si="15"/>
        <v>0</v>
      </c>
      <c r="E151" s="159">
        <f t="shared" si="15"/>
        <v>0</v>
      </c>
      <c r="F151" s="159">
        <f t="shared" si="15"/>
        <v>0</v>
      </c>
      <c r="G151" s="159">
        <f t="shared" si="15"/>
        <v>0</v>
      </c>
      <c r="H151" s="159">
        <f t="shared" si="15"/>
        <v>0</v>
      </c>
      <c r="I151" s="159">
        <f t="shared" si="15"/>
        <v>0</v>
      </c>
      <c r="J151" s="159">
        <f t="shared" si="15"/>
        <v>0</v>
      </c>
      <c r="K151" s="159">
        <f t="shared" si="15"/>
        <v>0</v>
      </c>
      <c r="L151" s="159">
        <f t="shared" si="15"/>
        <v>0</v>
      </c>
      <c r="M151" s="159">
        <f t="shared" si="15"/>
        <v>0</v>
      </c>
      <c r="N151" s="159">
        <f t="shared" si="15"/>
        <v>0</v>
      </c>
      <c r="O151" s="159">
        <f t="shared" si="15"/>
        <v>0</v>
      </c>
      <c r="P151" s="159">
        <f t="shared" si="15"/>
        <v>0</v>
      </c>
      <c r="Q151" s="159">
        <f t="shared" si="15"/>
        <v>0</v>
      </c>
      <c r="R151" s="159">
        <f t="shared" si="15"/>
        <v>0</v>
      </c>
      <c r="S151" s="159">
        <f t="shared" si="15"/>
        <v>0</v>
      </c>
      <c r="T151" s="159">
        <f t="shared" si="15"/>
        <v>500</v>
      </c>
      <c r="U151" s="186">
        <f t="shared" si="14"/>
        <v>500</v>
      </c>
    </row>
    <row r="152" spans="1:21" ht="19.5" customHeight="1">
      <c r="A152" s="159" t="s">
        <v>314</v>
      </c>
      <c r="B152" s="159">
        <f>B151+'ต.ค.'!B152</f>
        <v>0</v>
      </c>
      <c r="C152" s="159">
        <f>C151+'ต.ค.'!C152</f>
        <v>0</v>
      </c>
      <c r="D152" s="159">
        <f>D151+'ต.ค.'!D152</f>
        <v>0</v>
      </c>
      <c r="E152" s="159">
        <f>E151+'ต.ค.'!E152</f>
        <v>0</v>
      </c>
      <c r="F152" s="159">
        <f>F151+'ต.ค.'!F152</f>
        <v>0</v>
      </c>
      <c r="G152" s="159">
        <f>G151+'ต.ค.'!G152</f>
        <v>0</v>
      </c>
      <c r="H152" s="159">
        <f>H151+'ต.ค.'!H152</f>
        <v>0</v>
      </c>
      <c r="I152" s="159">
        <f>I151+'ต.ค.'!I152</f>
        <v>0</v>
      </c>
      <c r="J152" s="159">
        <f>J151+'ต.ค.'!J152</f>
        <v>0</v>
      </c>
      <c r="K152" s="159">
        <f>K151+'ต.ค.'!K152</f>
        <v>0</v>
      </c>
      <c r="L152" s="159">
        <f>L151+'ต.ค.'!L152</f>
        <v>0</v>
      </c>
      <c r="M152" s="159">
        <f>M151+'ต.ค.'!M152</f>
        <v>0</v>
      </c>
      <c r="N152" s="159">
        <f>N151+'ต.ค.'!N152</f>
        <v>0</v>
      </c>
      <c r="O152" s="159">
        <f>O151+'ต.ค.'!O152</f>
        <v>0</v>
      </c>
      <c r="P152" s="159">
        <f>P151+'ต.ค.'!P152</f>
        <v>0</v>
      </c>
      <c r="Q152" s="159">
        <f>Q151+'ต.ค.'!Q152</f>
        <v>0</v>
      </c>
      <c r="R152" s="159">
        <f>R151+'ต.ค.'!R152</f>
        <v>0</v>
      </c>
      <c r="S152" s="159">
        <f>S151+'ต.ค.'!S152</f>
        <v>0</v>
      </c>
      <c r="T152" s="159">
        <f>T151+'ต.ค.'!T152</f>
        <v>1000</v>
      </c>
      <c r="U152" s="436">
        <f t="shared" si="14"/>
        <v>1000</v>
      </c>
    </row>
    <row r="153" spans="1:21" ht="14.25" customHeight="1">
      <c r="A153" s="161">
        <v>100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86"/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86">
        <f aca="true" t="shared" si="16" ref="U154:U159">SUM(B154:T154)</f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86">
        <f t="shared" si="16"/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86">
        <f t="shared" si="16"/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86">
        <f t="shared" si="16"/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86">
        <f t="shared" si="16"/>
        <v>0</v>
      </c>
    </row>
    <row r="159" spans="1:21" ht="19.5" customHeight="1">
      <c r="A159" s="159" t="s">
        <v>313</v>
      </c>
      <c r="B159" s="159">
        <f>SUM(B154:B158)</f>
        <v>0</v>
      </c>
      <c r="C159" s="159">
        <f aca="true" t="shared" si="17" ref="C159:T159">SUM(C154:C158)</f>
        <v>0</v>
      </c>
      <c r="D159" s="159">
        <f t="shared" si="17"/>
        <v>0</v>
      </c>
      <c r="E159" s="159">
        <f t="shared" si="17"/>
        <v>0</v>
      </c>
      <c r="F159" s="159">
        <f t="shared" si="17"/>
        <v>0</v>
      </c>
      <c r="G159" s="159">
        <f t="shared" si="17"/>
        <v>0</v>
      </c>
      <c r="H159" s="159">
        <f t="shared" si="17"/>
        <v>0</v>
      </c>
      <c r="I159" s="159">
        <f t="shared" si="17"/>
        <v>0</v>
      </c>
      <c r="J159" s="159">
        <f t="shared" si="17"/>
        <v>0</v>
      </c>
      <c r="K159" s="159">
        <f t="shared" si="17"/>
        <v>0</v>
      </c>
      <c r="L159" s="159">
        <f t="shared" si="17"/>
        <v>0</v>
      </c>
      <c r="M159" s="159">
        <f t="shared" si="17"/>
        <v>0</v>
      </c>
      <c r="N159" s="159">
        <f t="shared" si="17"/>
        <v>0</v>
      </c>
      <c r="O159" s="159">
        <f t="shared" si="17"/>
        <v>0</v>
      </c>
      <c r="P159" s="159">
        <f t="shared" si="17"/>
        <v>0</v>
      </c>
      <c r="Q159" s="159">
        <f t="shared" si="17"/>
        <v>0</v>
      </c>
      <c r="R159" s="159">
        <f t="shared" si="17"/>
        <v>0</v>
      </c>
      <c r="S159" s="159">
        <f t="shared" si="17"/>
        <v>0</v>
      </c>
      <c r="T159" s="159">
        <f t="shared" si="17"/>
        <v>0</v>
      </c>
      <c r="U159" s="186">
        <f t="shared" si="16"/>
        <v>0</v>
      </c>
    </row>
    <row r="160" spans="1:21" ht="19.5" customHeight="1">
      <c r="A160" s="159" t="s">
        <v>314</v>
      </c>
      <c r="B160" s="159">
        <f>B159+'ต.ค.'!B160</f>
        <v>0</v>
      </c>
      <c r="C160" s="159">
        <f>C159+'ต.ค.'!C160</f>
        <v>0</v>
      </c>
      <c r="D160" s="159">
        <f>D159+'ต.ค.'!D160</f>
        <v>0</v>
      </c>
      <c r="E160" s="159">
        <f>E159+'ต.ค.'!E160</f>
        <v>0</v>
      </c>
      <c r="F160" s="159">
        <f>F159+'ต.ค.'!F160</f>
        <v>0</v>
      </c>
      <c r="G160" s="159">
        <f>G159+'ต.ค.'!G160</f>
        <v>0</v>
      </c>
      <c r="H160" s="159">
        <f>H159+'ต.ค.'!H160</f>
        <v>0</v>
      </c>
      <c r="I160" s="159">
        <f>I159+'ต.ค.'!I160</f>
        <v>0</v>
      </c>
      <c r="J160" s="159">
        <f>J159+'ต.ค.'!J160</f>
        <v>0</v>
      </c>
      <c r="K160" s="159">
        <f>K159+'ต.ค.'!K160</f>
        <v>0</v>
      </c>
      <c r="L160" s="159">
        <f>L159+'ต.ค.'!L160</f>
        <v>0</v>
      </c>
      <c r="M160" s="159">
        <f>M159+'ต.ค.'!M160</f>
        <v>0</v>
      </c>
      <c r="N160" s="159">
        <f>N159+'ต.ค.'!N160</f>
        <v>0</v>
      </c>
      <c r="O160" s="159">
        <f>O159+'ต.ค.'!O160</f>
        <v>0</v>
      </c>
      <c r="P160" s="159">
        <f>P159+'ต.ค.'!P160</f>
        <v>0</v>
      </c>
      <c r="Q160" s="159">
        <f>Q159+'ต.ค.'!Q160</f>
        <v>0</v>
      </c>
      <c r="R160" s="159">
        <f>R159+'ต.ค.'!R160</f>
        <v>0</v>
      </c>
      <c r="S160" s="159">
        <f>S159+'ต.ค.'!S160</f>
        <v>0</v>
      </c>
      <c r="T160" s="159">
        <f>T159+'ต.ค.'!T160</f>
        <v>0</v>
      </c>
      <c r="U160" s="436">
        <f>SUM(B160:T160)</f>
        <v>0</v>
      </c>
    </row>
    <row r="161" spans="1:21" ht="19.5" customHeight="1">
      <c r="A161" s="161">
        <v>120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86"/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86">
        <f>SUM(B162:T162)</f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86">
        <f>SUM(B163:T163)</f>
        <v>0</v>
      </c>
    </row>
    <row r="164" spans="1:21" ht="19.5" customHeight="1">
      <c r="A164" s="159" t="s">
        <v>313</v>
      </c>
      <c r="B164" s="159">
        <f>SUM(B162:B163)</f>
        <v>0</v>
      </c>
      <c r="C164" s="159">
        <f aca="true" t="shared" si="18" ref="C164:T164">SUM(C162:C163)</f>
        <v>0</v>
      </c>
      <c r="D164" s="159">
        <f t="shared" si="18"/>
        <v>0</v>
      </c>
      <c r="E164" s="159">
        <f t="shared" si="18"/>
        <v>0</v>
      </c>
      <c r="F164" s="159">
        <f t="shared" si="18"/>
        <v>0</v>
      </c>
      <c r="G164" s="159">
        <f t="shared" si="18"/>
        <v>0</v>
      </c>
      <c r="H164" s="159">
        <f t="shared" si="18"/>
        <v>0</v>
      </c>
      <c r="I164" s="159">
        <f t="shared" si="18"/>
        <v>0</v>
      </c>
      <c r="J164" s="159">
        <f t="shared" si="18"/>
        <v>0</v>
      </c>
      <c r="K164" s="159">
        <f t="shared" si="18"/>
        <v>0</v>
      </c>
      <c r="L164" s="159">
        <f t="shared" si="18"/>
        <v>0</v>
      </c>
      <c r="M164" s="159">
        <f t="shared" si="18"/>
        <v>0</v>
      </c>
      <c r="N164" s="159">
        <f t="shared" si="18"/>
        <v>0</v>
      </c>
      <c r="O164" s="159">
        <f t="shared" si="18"/>
        <v>0</v>
      </c>
      <c r="P164" s="159">
        <f t="shared" si="18"/>
        <v>0</v>
      </c>
      <c r="Q164" s="159">
        <f t="shared" si="18"/>
        <v>0</v>
      </c>
      <c r="R164" s="159">
        <f t="shared" si="18"/>
        <v>0</v>
      </c>
      <c r="S164" s="159">
        <f t="shared" si="18"/>
        <v>0</v>
      </c>
      <c r="T164" s="159">
        <f t="shared" si="18"/>
        <v>0</v>
      </c>
      <c r="U164" s="186">
        <f>SUM(B164:T164)</f>
        <v>0</v>
      </c>
    </row>
    <row r="165" spans="1:21" ht="19.5" customHeight="1">
      <c r="A165" s="159" t="s">
        <v>314</v>
      </c>
      <c r="B165" s="159">
        <f>B164+'ต.ค.'!B165</f>
        <v>0</v>
      </c>
      <c r="C165" s="159">
        <f>C164+'ต.ค.'!C165</f>
        <v>0</v>
      </c>
      <c r="D165" s="159">
        <f>D164+'ต.ค.'!D165</f>
        <v>0</v>
      </c>
      <c r="E165" s="159">
        <f>E164+'ต.ค.'!E165</f>
        <v>0</v>
      </c>
      <c r="F165" s="159">
        <f>F164+'ต.ค.'!F165</f>
        <v>0</v>
      </c>
      <c r="G165" s="159">
        <f>G164+'ต.ค.'!G165</f>
        <v>0</v>
      </c>
      <c r="H165" s="159">
        <f>H164+'ต.ค.'!H165</f>
        <v>0</v>
      </c>
      <c r="I165" s="159">
        <f>I164+'ต.ค.'!I165</f>
        <v>0</v>
      </c>
      <c r="J165" s="159">
        <f>J164+'ต.ค.'!J165</f>
        <v>0</v>
      </c>
      <c r="K165" s="159">
        <f>K164+'ต.ค.'!K165</f>
        <v>0</v>
      </c>
      <c r="L165" s="159">
        <f>L164+'ต.ค.'!L165</f>
        <v>0</v>
      </c>
      <c r="M165" s="159">
        <f>M164+'ต.ค.'!M165</f>
        <v>0</v>
      </c>
      <c r="N165" s="159">
        <f>N164+'ต.ค.'!N165</f>
        <v>0</v>
      </c>
      <c r="O165" s="159">
        <f>O164+'ต.ค.'!O165</f>
        <v>0</v>
      </c>
      <c r="P165" s="159">
        <f>P164+'ต.ค.'!P165</f>
        <v>0</v>
      </c>
      <c r="Q165" s="159">
        <f>Q164+'ต.ค.'!Q165</f>
        <v>0</v>
      </c>
      <c r="R165" s="159">
        <f>R164+'ต.ค.'!R165</f>
        <v>0</v>
      </c>
      <c r="S165" s="159">
        <f>S164+'ต.ค.'!S165</f>
        <v>0</v>
      </c>
      <c r="T165" s="159">
        <f>T164+'ต.ค.'!T165</f>
        <v>0</v>
      </c>
      <c r="U165" s="436">
        <f>SUM(B165:T165)</f>
        <v>0</v>
      </c>
    </row>
    <row r="166" spans="1:21" ht="16.5" customHeight="1">
      <c r="A166" s="161">
        <v>130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86"/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86">
        <f>SUM(B167:T167)</f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86">
        <f>SUM(B168:T168)</f>
        <v>0</v>
      </c>
    </row>
    <row r="169" spans="1:21" ht="19.5" customHeight="1">
      <c r="A169" s="159" t="s">
        <v>313</v>
      </c>
      <c r="B169" s="159">
        <f>SUM(B167:B168)</f>
        <v>0</v>
      </c>
      <c r="C169" s="159">
        <f aca="true" t="shared" si="19" ref="C169:T169">SUM(C167:C168)</f>
        <v>0</v>
      </c>
      <c r="D169" s="159">
        <f t="shared" si="19"/>
        <v>0</v>
      </c>
      <c r="E169" s="159">
        <f t="shared" si="19"/>
        <v>0</v>
      </c>
      <c r="F169" s="159">
        <f t="shared" si="19"/>
        <v>0</v>
      </c>
      <c r="G169" s="159">
        <f t="shared" si="19"/>
        <v>0</v>
      </c>
      <c r="H169" s="159">
        <f t="shared" si="19"/>
        <v>0</v>
      </c>
      <c r="I169" s="159">
        <f t="shared" si="19"/>
        <v>0</v>
      </c>
      <c r="J169" s="159">
        <f t="shared" si="19"/>
        <v>0</v>
      </c>
      <c r="K169" s="159">
        <f t="shared" si="19"/>
        <v>0</v>
      </c>
      <c r="L169" s="159">
        <f t="shared" si="19"/>
        <v>0</v>
      </c>
      <c r="M169" s="159">
        <f t="shared" si="19"/>
        <v>0</v>
      </c>
      <c r="N169" s="159">
        <f t="shared" si="19"/>
        <v>0</v>
      </c>
      <c r="O169" s="159">
        <f t="shared" si="19"/>
        <v>0</v>
      </c>
      <c r="P169" s="159">
        <f t="shared" si="19"/>
        <v>0</v>
      </c>
      <c r="Q169" s="159">
        <f t="shared" si="19"/>
        <v>0</v>
      </c>
      <c r="R169" s="159">
        <f t="shared" si="19"/>
        <v>0</v>
      </c>
      <c r="S169" s="159">
        <f t="shared" si="19"/>
        <v>0</v>
      </c>
      <c r="T169" s="159">
        <f t="shared" si="19"/>
        <v>0</v>
      </c>
      <c r="U169" s="186">
        <f>SUM(B169:T169)</f>
        <v>0</v>
      </c>
    </row>
    <row r="170" spans="1:21" ht="19.5" customHeight="1">
      <c r="A170" s="159" t="s">
        <v>314</v>
      </c>
      <c r="B170" s="159">
        <f>B169+'ต.ค.'!B170</f>
        <v>0</v>
      </c>
      <c r="C170" s="159">
        <f>C169+'ต.ค.'!C170</f>
        <v>0</v>
      </c>
      <c r="D170" s="159">
        <f>D169+'ต.ค.'!D170</f>
        <v>0</v>
      </c>
      <c r="E170" s="159">
        <f>E169+'ต.ค.'!E170</f>
        <v>0</v>
      </c>
      <c r="F170" s="159">
        <f>F169+'ต.ค.'!F170</f>
        <v>0</v>
      </c>
      <c r="G170" s="159">
        <f>G169+'ต.ค.'!G170</f>
        <v>0</v>
      </c>
      <c r="H170" s="159">
        <f>H169+'ต.ค.'!H170</f>
        <v>0</v>
      </c>
      <c r="I170" s="159">
        <f>I169+'ต.ค.'!I170</f>
        <v>0</v>
      </c>
      <c r="J170" s="159">
        <f>J169+'ต.ค.'!J170</f>
        <v>0</v>
      </c>
      <c r="K170" s="159">
        <f>K169+'ต.ค.'!K170</f>
        <v>0</v>
      </c>
      <c r="L170" s="159">
        <f>L169+'ต.ค.'!L170</f>
        <v>0</v>
      </c>
      <c r="M170" s="159">
        <f>M169+'ต.ค.'!M170</f>
        <v>0</v>
      </c>
      <c r="N170" s="159">
        <f>N169+'ต.ค.'!N170</f>
        <v>0</v>
      </c>
      <c r="O170" s="159">
        <f>O169+'ต.ค.'!O170</f>
        <v>0</v>
      </c>
      <c r="P170" s="159">
        <f>P169+'ต.ค.'!P170</f>
        <v>0</v>
      </c>
      <c r="Q170" s="159">
        <f>Q169+'ต.ค.'!Q170</f>
        <v>0</v>
      </c>
      <c r="R170" s="159">
        <f>R169+'ต.ค.'!R170</f>
        <v>0</v>
      </c>
      <c r="S170" s="159">
        <f>S169+'ต.ค.'!S170</f>
        <v>0</v>
      </c>
      <c r="T170" s="159">
        <f>T169+'ต.ค.'!T170</f>
        <v>0</v>
      </c>
      <c r="U170" s="436">
        <f>SUM(B170:T170)</f>
        <v>0</v>
      </c>
    </row>
    <row r="171" spans="1:21" ht="19.5" customHeight="1">
      <c r="A171" s="555" t="s">
        <v>275</v>
      </c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</row>
    <row r="172" spans="1:21" ht="19.5" customHeight="1">
      <c r="A172" s="556" t="str">
        <f>A143</f>
        <v>รายจ่ายตามงบประมาณ (จ่ายจากเงินอุดหนุน) ประจำเดือนพฤศจิกายน 2556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</row>
    <row r="173" spans="1:21" ht="19.5" customHeight="1">
      <c r="A173" s="152" t="s">
        <v>276</v>
      </c>
      <c r="B173" s="557" t="s">
        <v>277</v>
      </c>
      <c r="C173" s="558"/>
      <c r="D173" s="154" t="s">
        <v>278</v>
      </c>
      <c r="E173" s="559" t="s">
        <v>279</v>
      </c>
      <c r="F173" s="559"/>
      <c r="G173" s="154" t="s">
        <v>280</v>
      </c>
      <c r="H173" s="154" t="s">
        <v>281</v>
      </c>
      <c r="I173" s="557" t="s">
        <v>282</v>
      </c>
      <c r="J173" s="560"/>
      <c r="K173" s="558"/>
      <c r="L173" s="153" t="s">
        <v>283</v>
      </c>
      <c r="M173" s="559" t="s">
        <v>284</v>
      </c>
      <c r="N173" s="559"/>
      <c r="O173" s="559"/>
      <c r="P173" s="154" t="s">
        <v>285</v>
      </c>
      <c r="Q173" s="559" t="s">
        <v>286</v>
      </c>
      <c r="R173" s="559"/>
      <c r="S173" s="154" t="s">
        <v>287</v>
      </c>
      <c r="T173" s="154" t="s">
        <v>288</v>
      </c>
      <c r="U173" s="561" t="s">
        <v>81</v>
      </c>
    </row>
    <row r="174" spans="1:21" ht="19.5" customHeight="1">
      <c r="A174" s="163" t="s">
        <v>289</v>
      </c>
      <c r="B174" s="156" t="s">
        <v>290</v>
      </c>
      <c r="C174" s="156" t="s">
        <v>291</v>
      </c>
      <c r="D174" s="156" t="s">
        <v>292</v>
      </c>
      <c r="E174" s="156" t="s">
        <v>293</v>
      </c>
      <c r="F174" s="156" t="s">
        <v>294</v>
      </c>
      <c r="G174" s="156" t="s">
        <v>295</v>
      </c>
      <c r="H174" s="156" t="s">
        <v>296</v>
      </c>
      <c r="I174" s="156" t="s">
        <v>297</v>
      </c>
      <c r="J174" s="156" t="s">
        <v>298</v>
      </c>
      <c r="K174" s="156" t="s">
        <v>299</v>
      </c>
      <c r="L174" s="156" t="s">
        <v>300</v>
      </c>
      <c r="M174" s="156" t="s">
        <v>301</v>
      </c>
      <c r="N174" s="156" t="s">
        <v>302</v>
      </c>
      <c r="O174" s="156" t="s">
        <v>303</v>
      </c>
      <c r="P174" s="156" t="s">
        <v>304</v>
      </c>
      <c r="Q174" s="156" t="s">
        <v>305</v>
      </c>
      <c r="R174" s="156" t="s">
        <v>306</v>
      </c>
      <c r="S174" s="156" t="s">
        <v>307</v>
      </c>
      <c r="T174" s="156" t="s">
        <v>308</v>
      </c>
      <c r="U174" s="562"/>
    </row>
    <row r="175" spans="1:21" ht="19.5" customHeight="1">
      <c r="A175" s="164" t="s">
        <v>193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7"/>
      <c r="U175" s="159"/>
    </row>
    <row r="176" spans="1:21" ht="19.5" customHeight="1">
      <c r="A176" s="165">
        <v>201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86">
        <f aca="true" t="shared" si="20" ref="U176:U186">SUM(B176:T176)</f>
        <v>0</v>
      </c>
    </row>
    <row r="177" spans="1:21" ht="19.5" customHeight="1">
      <c r="A177" s="165">
        <v>203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86">
        <f t="shared" si="20"/>
        <v>0</v>
      </c>
    </row>
    <row r="178" spans="1:21" ht="19.5" customHeight="1">
      <c r="A178" s="166">
        <v>204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86">
        <f t="shared" si="20"/>
        <v>0</v>
      </c>
    </row>
    <row r="179" spans="1:21" ht="19.5" customHeight="1">
      <c r="A179" s="166">
        <v>205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86">
        <f t="shared" si="20"/>
        <v>0</v>
      </c>
    </row>
    <row r="180" spans="1:21" ht="19.5" customHeight="1">
      <c r="A180" s="166">
        <v>206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86">
        <f t="shared" si="20"/>
        <v>0</v>
      </c>
    </row>
    <row r="181" spans="1:21" ht="19.5" customHeight="1">
      <c r="A181" s="166">
        <v>207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86">
        <f t="shared" si="20"/>
        <v>0</v>
      </c>
    </row>
    <row r="182" spans="1:21" ht="19.5" customHeight="1">
      <c r="A182" s="166">
        <v>208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86">
        <f t="shared" si="20"/>
        <v>0</v>
      </c>
    </row>
    <row r="183" spans="1:21" ht="19.5" customHeight="1">
      <c r="A183" s="166">
        <v>209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86">
        <f t="shared" si="20"/>
        <v>0</v>
      </c>
    </row>
    <row r="184" spans="1:21" ht="19.5" customHeight="1">
      <c r="A184" s="166">
        <v>211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86">
        <f t="shared" si="20"/>
        <v>0</v>
      </c>
    </row>
    <row r="185" spans="1:21" ht="19.5" customHeight="1">
      <c r="A185" s="166">
        <v>212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86">
        <f t="shared" si="20"/>
        <v>0</v>
      </c>
    </row>
    <row r="186" spans="1:21" ht="19.5" customHeight="1">
      <c r="A186" s="166" t="s">
        <v>313</v>
      </c>
      <c r="B186" s="159">
        <f>SUM(B176:B185)</f>
        <v>0</v>
      </c>
      <c r="C186" s="159">
        <f aca="true" t="shared" si="21" ref="C186:T186">SUM(C176:C185)</f>
        <v>0</v>
      </c>
      <c r="D186" s="159">
        <f t="shared" si="21"/>
        <v>0</v>
      </c>
      <c r="E186" s="159">
        <f t="shared" si="21"/>
        <v>0</v>
      </c>
      <c r="F186" s="159">
        <f t="shared" si="21"/>
        <v>0</v>
      </c>
      <c r="G186" s="159">
        <f t="shared" si="21"/>
        <v>0</v>
      </c>
      <c r="H186" s="159">
        <f t="shared" si="21"/>
        <v>0</v>
      </c>
      <c r="I186" s="159">
        <f t="shared" si="21"/>
        <v>0</v>
      </c>
      <c r="J186" s="159">
        <f t="shared" si="21"/>
        <v>0</v>
      </c>
      <c r="K186" s="159">
        <f t="shared" si="21"/>
        <v>0</v>
      </c>
      <c r="L186" s="159">
        <f t="shared" si="21"/>
        <v>0</v>
      </c>
      <c r="M186" s="159">
        <f t="shared" si="21"/>
        <v>0</v>
      </c>
      <c r="N186" s="159">
        <f t="shared" si="21"/>
        <v>0</v>
      </c>
      <c r="O186" s="159">
        <f t="shared" si="21"/>
        <v>0</v>
      </c>
      <c r="P186" s="159">
        <f t="shared" si="21"/>
        <v>0</v>
      </c>
      <c r="Q186" s="159">
        <f t="shared" si="21"/>
        <v>0</v>
      </c>
      <c r="R186" s="159">
        <f t="shared" si="21"/>
        <v>0</v>
      </c>
      <c r="S186" s="159">
        <f t="shared" si="21"/>
        <v>0</v>
      </c>
      <c r="T186" s="159">
        <f t="shared" si="21"/>
        <v>0</v>
      </c>
      <c r="U186" s="186">
        <f t="shared" si="20"/>
        <v>0</v>
      </c>
    </row>
    <row r="187" spans="1:21" ht="19.5" customHeight="1">
      <c r="A187" s="166" t="s">
        <v>315</v>
      </c>
      <c r="B187" s="159">
        <f>B186+'ต.ค.'!B188</f>
        <v>0</v>
      </c>
      <c r="C187" s="159">
        <f>C186+'ต.ค.'!C188</f>
        <v>0</v>
      </c>
      <c r="D187" s="159">
        <f>D186+'ต.ค.'!D188</f>
        <v>0</v>
      </c>
      <c r="E187" s="159">
        <f>E186+'ต.ค.'!E188</f>
        <v>0</v>
      </c>
      <c r="F187" s="159">
        <f>F186+'ต.ค.'!F188</f>
        <v>0</v>
      </c>
      <c r="G187" s="159">
        <f>G186+'ต.ค.'!G188</f>
        <v>0</v>
      </c>
      <c r="H187" s="159">
        <f>H186+'ต.ค.'!H188</f>
        <v>0</v>
      </c>
      <c r="I187" s="159">
        <f>I186+'ต.ค.'!I188</f>
        <v>0</v>
      </c>
      <c r="J187" s="159">
        <f>J186+'ต.ค.'!J188</f>
        <v>0</v>
      </c>
      <c r="K187" s="159">
        <f>K186+'ต.ค.'!K188</f>
        <v>0</v>
      </c>
      <c r="L187" s="159">
        <f>L186+'ต.ค.'!L188</f>
        <v>0</v>
      </c>
      <c r="M187" s="159">
        <f>M186+'ต.ค.'!M188</f>
        <v>0</v>
      </c>
      <c r="N187" s="159">
        <f>N186+'ต.ค.'!N188</f>
        <v>0</v>
      </c>
      <c r="O187" s="159">
        <f>O186+'ต.ค.'!O188</f>
        <v>0</v>
      </c>
      <c r="P187" s="159">
        <f>P186+'ต.ค.'!P188</f>
        <v>0</v>
      </c>
      <c r="Q187" s="159">
        <f>Q186+'ต.ค.'!Q188</f>
        <v>0</v>
      </c>
      <c r="R187" s="159">
        <f>R186+'ต.ค.'!R188</f>
        <v>0</v>
      </c>
      <c r="S187" s="159">
        <f>S186+'ต.ค.'!S188</f>
        <v>0</v>
      </c>
      <c r="T187" s="159">
        <f>T186+'ต.ค.'!T188</f>
        <v>0</v>
      </c>
      <c r="U187" s="436">
        <f>SUM(B187:T187)</f>
        <v>0</v>
      </c>
    </row>
    <row r="188" spans="1:21" ht="19.5" customHeight="1">
      <c r="A188" s="169">
        <v>250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ht="19.5" customHeight="1">
      <c r="A189" s="166">
        <v>251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159">
        <v>0</v>
      </c>
      <c r="U189" s="186">
        <f aca="true" t="shared" si="22" ref="U189:U194">SUM(B189:T189)</f>
        <v>0</v>
      </c>
    </row>
    <row r="190" spans="1:21" ht="19.5" customHeight="1">
      <c r="A190" s="166">
        <v>252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0</v>
      </c>
      <c r="J190" s="159">
        <v>814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86">
        <f t="shared" si="22"/>
        <v>814</v>
      </c>
    </row>
    <row r="191" spans="1:21" ht="19.5" customHeight="1">
      <c r="A191" s="166">
        <v>253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86">
        <f t="shared" si="22"/>
        <v>0</v>
      </c>
    </row>
    <row r="192" spans="1:21" ht="19.5" customHeight="1">
      <c r="A192" s="166">
        <v>254</v>
      </c>
      <c r="B192" s="159">
        <v>0</v>
      </c>
      <c r="C192" s="159">
        <v>0</v>
      </c>
      <c r="D192" s="159">
        <v>0</v>
      </c>
      <c r="E192" s="159">
        <v>0</v>
      </c>
      <c r="F192" s="159">
        <v>0</v>
      </c>
      <c r="G192" s="159">
        <v>12313.8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86">
        <f t="shared" si="22"/>
        <v>12313.8</v>
      </c>
    </row>
    <row r="193" spans="1:21" ht="19.5" customHeight="1">
      <c r="A193" s="166" t="s">
        <v>313</v>
      </c>
      <c r="B193" s="159">
        <f>SUM(B189:B192)</f>
        <v>0</v>
      </c>
      <c r="C193" s="159">
        <f aca="true" t="shared" si="23" ref="C193:T193">SUM(C189:C192)</f>
        <v>0</v>
      </c>
      <c r="D193" s="159">
        <f t="shared" si="23"/>
        <v>0</v>
      </c>
      <c r="E193" s="159">
        <f t="shared" si="23"/>
        <v>0</v>
      </c>
      <c r="F193" s="159">
        <f t="shared" si="23"/>
        <v>0</v>
      </c>
      <c r="G193" s="159">
        <f t="shared" si="23"/>
        <v>12313.8</v>
      </c>
      <c r="H193" s="159">
        <f t="shared" si="23"/>
        <v>0</v>
      </c>
      <c r="I193" s="159">
        <f t="shared" si="23"/>
        <v>0</v>
      </c>
      <c r="J193" s="159">
        <f t="shared" si="23"/>
        <v>814</v>
      </c>
      <c r="K193" s="159">
        <f t="shared" si="23"/>
        <v>0</v>
      </c>
      <c r="L193" s="159">
        <f t="shared" si="23"/>
        <v>0</v>
      </c>
      <c r="M193" s="159">
        <f t="shared" si="23"/>
        <v>0</v>
      </c>
      <c r="N193" s="159">
        <f t="shared" si="23"/>
        <v>0</v>
      </c>
      <c r="O193" s="159">
        <f t="shared" si="23"/>
        <v>0</v>
      </c>
      <c r="P193" s="159">
        <f t="shared" si="23"/>
        <v>0</v>
      </c>
      <c r="Q193" s="159">
        <f t="shared" si="23"/>
        <v>0</v>
      </c>
      <c r="R193" s="159">
        <f t="shared" si="23"/>
        <v>0</v>
      </c>
      <c r="S193" s="159">
        <f t="shared" si="23"/>
        <v>0</v>
      </c>
      <c r="T193" s="159">
        <f t="shared" si="23"/>
        <v>0</v>
      </c>
      <c r="U193" s="186">
        <f t="shared" si="22"/>
        <v>13127.8</v>
      </c>
    </row>
    <row r="194" spans="1:21" ht="19.5" customHeight="1">
      <c r="A194" s="166" t="s">
        <v>314</v>
      </c>
      <c r="B194" s="159">
        <f>B193+'ต.ค.'!B195</f>
        <v>0</v>
      </c>
      <c r="C194" s="159">
        <f>C193+'ต.ค.'!C195</f>
        <v>0</v>
      </c>
      <c r="D194" s="159">
        <f>D193+'ต.ค.'!D195</f>
        <v>0</v>
      </c>
      <c r="E194" s="159">
        <f>E193+'ต.ค.'!E195</f>
        <v>615040</v>
      </c>
      <c r="F194" s="159">
        <f>F193+'ต.ค.'!F195</f>
        <v>0</v>
      </c>
      <c r="G194" s="159">
        <f>G193+'ต.ค.'!G195</f>
        <v>12313.8</v>
      </c>
      <c r="H194" s="159">
        <f>H193+'ต.ค.'!H195</f>
        <v>0</v>
      </c>
      <c r="I194" s="159">
        <f>I193+'ต.ค.'!I195</f>
        <v>0</v>
      </c>
      <c r="J194" s="159">
        <f>J193+'ต.ค.'!J195</f>
        <v>814</v>
      </c>
      <c r="K194" s="159">
        <f>K193+'ต.ค.'!K195</f>
        <v>0</v>
      </c>
      <c r="L194" s="159">
        <f>L193+'ต.ค.'!L195</f>
        <v>0</v>
      </c>
      <c r="M194" s="159">
        <f>M193+'ต.ค.'!M195</f>
        <v>0</v>
      </c>
      <c r="N194" s="159">
        <f>N193+'ต.ค.'!N195</f>
        <v>0</v>
      </c>
      <c r="O194" s="159">
        <f>O193+'ต.ค.'!O195</f>
        <v>0</v>
      </c>
      <c r="P194" s="159">
        <f>P193+'ต.ค.'!P195</f>
        <v>0</v>
      </c>
      <c r="Q194" s="159">
        <f>Q193+'ต.ค.'!Q195</f>
        <v>0</v>
      </c>
      <c r="R194" s="159">
        <f>R193+'ต.ค.'!R195</f>
        <v>0</v>
      </c>
      <c r="S194" s="159">
        <f>S193+'ต.ค.'!S195</f>
        <v>0</v>
      </c>
      <c r="T194" s="159">
        <f>T193+'ต.ค.'!T195</f>
        <v>0</v>
      </c>
      <c r="U194" s="437">
        <f t="shared" si="22"/>
        <v>628167.8</v>
      </c>
    </row>
    <row r="195" spans="1:21" ht="19.5" customHeight="1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</row>
    <row r="199" spans="1:21" ht="19.5" customHeight="1">
      <c r="A199" s="555" t="s">
        <v>275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</row>
    <row r="200" spans="1:21" ht="19.5" customHeight="1">
      <c r="A200" s="556" t="str">
        <f>A172</f>
        <v>รายจ่ายตามงบประมาณ (จ่ายจากเงินอุดหนุน) ประจำเดือนพฤศจิกายน 2556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</row>
    <row r="201" spans="1:21" ht="19.5" customHeight="1">
      <c r="A201" s="152" t="s">
        <v>276</v>
      </c>
      <c r="B201" s="557" t="s">
        <v>277</v>
      </c>
      <c r="C201" s="558"/>
      <c r="D201" s="154" t="s">
        <v>278</v>
      </c>
      <c r="E201" s="559" t="s">
        <v>279</v>
      </c>
      <c r="F201" s="559"/>
      <c r="G201" s="154" t="s">
        <v>280</v>
      </c>
      <c r="H201" s="154" t="s">
        <v>281</v>
      </c>
      <c r="I201" s="557" t="s">
        <v>282</v>
      </c>
      <c r="J201" s="560"/>
      <c r="K201" s="558"/>
      <c r="L201" s="153" t="s">
        <v>283</v>
      </c>
      <c r="M201" s="559" t="s">
        <v>284</v>
      </c>
      <c r="N201" s="559"/>
      <c r="O201" s="559"/>
      <c r="P201" s="154" t="s">
        <v>285</v>
      </c>
      <c r="Q201" s="559" t="s">
        <v>286</v>
      </c>
      <c r="R201" s="559"/>
      <c r="S201" s="154" t="s">
        <v>287</v>
      </c>
      <c r="T201" s="154" t="s">
        <v>288</v>
      </c>
      <c r="U201" s="561" t="s">
        <v>81</v>
      </c>
    </row>
    <row r="202" spans="1:21" ht="19.5" customHeight="1">
      <c r="A202" s="163" t="s">
        <v>289</v>
      </c>
      <c r="B202" s="156" t="s">
        <v>290</v>
      </c>
      <c r="C202" s="156" t="s">
        <v>291</v>
      </c>
      <c r="D202" s="156" t="s">
        <v>292</v>
      </c>
      <c r="E202" s="156" t="s">
        <v>293</v>
      </c>
      <c r="F202" s="156" t="s">
        <v>294</v>
      </c>
      <c r="G202" s="156" t="s">
        <v>295</v>
      </c>
      <c r="H202" s="156" t="s">
        <v>296</v>
      </c>
      <c r="I202" s="156" t="s">
        <v>297</v>
      </c>
      <c r="J202" s="156" t="s">
        <v>298</v>
      </c>
      <c r="K202" s="156" t="s">
        <v>299</v>
      </c>
      <c r="L202" s="156" t="s">
        <v>300</v>
      </c>
      <c r="M202" s="156" t="s">
        <v>301</v>
      </c>
      <c r="N202" s="156" t="s">
        <v>302</v>
      </c>
      <c r="O202" s="156" t="s">
        <v>303</v>
      </c>
      <c r="P202" s="156" t="s">
        <v>304</v>
      </c>
      <c r="Q202" s="156" t="s">
        <v>305</v>
      </c>
      <c r="R202" s="156" t="s">
        <v>306</v>
      </c>
      <c r="S202" s="156" t="s">
        <v>307</v>
      </c>
      <c r="T202" s="156" t="s">
        <v>308</v>
      </c>
      <c r="U202" s="562"/>
    </row>
    <row r="203" spans="1:21" ht="19.5" customHeight="1">
      <c r="A203" s="179">
        <v>270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7"/>
      <c r="U203" s="159"/>
    </row>
    <row r="204" spans="1:21" ht="19.5" customHeight="1">
      <c r="A204" s="165">
        <v>271</v>
      </c>
      <c r="B204" s="159">
        <v>0</v>
      </c>
      <c r="C204" s="159">
        <v>0</v>
      </c>
      <c r="D204" s="159">
        <v>0</v>
      </c>
      <c r="E204" s="159">
        <v>0</v>
      </c>
      <c r="F204" s="159">
        <v>0</v>
      </c>
      <c r="G204" s="159">
        <v>0</v>
      </c>
      <c r="H204" s="159">
        <v>0</v>
      </c>
      <c r="I204" s="159">
        <v>0</v>
      </c>
      <c r="J204" s="159">
        <v>0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86">
        <f aca="true" t="shared" si="24" ref="U204:U214">SUM(B204:T204)</f>
        <v>0</v>
      </c>
    </row>
    <row r="205" spans="1:21" ht="19.5" customHeight="1">
      <c r="A205" s="165">
        <v>272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86">
        <f t="shared" si="24"/>
        <v>0</v>
      </c>
    </row>
    <row r="206" spans="1:21" ht="19.5" customHeight="1">
      <c r="A206" s="165">
        <v>273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86">
        <f t="shared" si="24"/>
        <v>0</v>
      </c>
    </row>
    <row r="207" spans="1:21" ht="19.5" customHeight="1">
      <c r="A207" s="165">
        <v>274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86">
        <f t="shared" si="24"/>
        <v>0</v>
      </c>
    </row>
    <row r="208" spans="1:21" ht="19.5" customHeight="1">
      <c r="A208" s="166">
        <v>275</v>
      </c>
      <c r="B208" s="159">
        <v>0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86">
        <f t="shared" si="24"/>
        <v>0</v>
      </c>
    </row>
    <row r="209" spans="1:21" ht="19.5" customHeight="1">
      <c r="A209" s="166">
        <v>276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86">
        <f t="shared" si="24"/>
        <v>0</v>
      </c>
    </row>
    <row r="210" spans="1:21" ht="19.5" customHeight="1">
      <c r="A210" s="166">
        <v>277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86">
        <f t="shared" si="24"/>
        <v>0</v>
      </c>
    </row>
    <row r="211" spans="1:21" ht="19.5" customHeight="1">
      <c r="A211" s="166">
        <v>279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86">
        <f t="shared" si="24"/>
        <v>0</v>
      </c>
    </row>
    <row r="212" spans="1:21" ht="19.5" customHeight="1">
      <c r="A212" s="166">
        <v>281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86">
        <f t="shared" si="24"/>
        <v>0</v>
      </c>
    </row>
    <row r="213" spans="1:21" ht="19.5" customHeight="1">
      <c r="A213" s="166">
        <v>283</v>
      </c>
      <c r="B213" s="159">
        <v>0</v>
      </c>
      <c r="C213" s="159">
        <v>0</v>
      </c>
      <c r="D213" s="159">
        <v>0</v>
      </c>
      <c r="E213" s="159">
        <v>0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86">
        <f t="shared" si="24"/>
        <v>0</v>
      </c>
    </row>
    <row r="214" spans="1:21" ht="19.5" customHeight="1">
      <c r="A214" s="166" t="s">
        <v>313</v>
      </c>
      <c r="B214" s="159">
        <f>SUM(B204:B213)</f>
        <v>0</v>
      </c>
      <c r="C214" s="159">
        <f aca="true" t="shared" si="25" ref="C214:T214">SUM(C204:C213)</f>
        <v>0</v>
      </c>
      <c r="D214" s="159">
        <f t="shared" si="25"/>
        <v>0</v>
      </c>
      <c r="E214" s="159">
        <f t="shared" si="25"/>
        <v>0</v>
      </c>
      <c r="F214" s="159">
        <f t="shared" si="25"/>
        <v>0</v>
      </c>
      <c r="G214" s="159">
        <f t="shared" si="25"/>
        <v>0</v>
      </c>
      <c r="H214" s="159">
        <f t="shared" si="25"/>
        <v>0</v>
      </c>
      <c r="I214" s="159">
        <f t="shared" si="25"/>
        <v>0</v>
      </c>
      <c r="J214" s="159">
        <f t="shared" si="25"/>
        <v>0</v>
      </c>
      <c r="K214" s="159">
        <f t="shared" si="25"/>
        <v>0</v>
      </c>
      <c r="L214" s="159">
        <f t="shared" si="25"/>
        <v>0</v>
      </c>
      <c r="M214" s="159">
        <f t="shared" si="25"/>
        <v>0</v>
      </c>
      <c r="N214" s="159">
        <f t="shared" si="25"/>
        <v>0</v>
      </c>
      <c r="O214" s="159">
        <f t="shared" si="25"/>
        <v>0</v>
      </c>
      <c r="P214" s="159">
        <f t="shared" si="25"/>
        <v>0</v>
      </c>
      <c r="Q214" s="159">
        <f t="shared" si="25"/>
        <v>0</v>
      </c>
      <c r="R214" s="159">
        <f t="shared" si="25"/>
        <v>0</v>
      </c>
      <c r="S214" s="159">
        <f t="shared" si="25"/>
        <v>0</v>
      </c>
      <c r="T214" s="159">
        <f t="shared" si="25"/>
        <v>0</v>
      </c>
      <c r="U214" s="186">
        <f t="shared" si="24"/>
        <v>0</v>
      </c>
    </row>
    <row r="215" spans="1:21" ht="19.5" customHeight="1">
      <c r="A215" s="166" t="s">
        <v>315</v>
      </c>
      <c r="B215" s="159">
        <f>B214+'ต.ค.'!B216</f>
        <v>0</v>
      </c>
      <c r="C215" s="159">
        <f>C214+'ต.ค.'!C216</f>
        <v>0</v>
      </c>
      <c r="D215" s="159">
        <f>D214+'ต.ค.'!D216</f>
        <v>0</v>
      </c>
      <c r="E215" s="159">
        <f>E214+'ต.ค.'!E216</f>
        <v>0</v>
      </c>
      <c r="F215" s="159">
        <f>F214+'ต.ค.'!F216</f>
        <v>0</v>
      </c>
      <c r="G215" s="159">
        <f>G214+'ต.ค.'!G216</f>
        <v>0</v>
      </c>
      <c r="H215" s="159">
        <f>H214+'ต.ค.'!H216</f>
        <v>0</v>
      </c>
      <c r="I215" s="159">
        <f>I214+'ต.ค.'!I216</f>
        <v>0</v>
      </c>
      <c r="J215" s="159">
        <f>J214+'ต.ค.'!J216</f>
        <v>0</v>
      </c>
      <c r="K215" s="159">
        <f>K214+'ต.ค.'!K216</f>
        <v>0</v>
      </c>
      <c r="L215" s="159">
        <f>L214+'ต.ค.'!L216</f>
        <v>0</v>
      </c>
      <c r="M215" s="159">
        <f>M214+'ต.ค.'!M216</f>
        <v>0</v>
      </c>
      <c r="N215" s="159">
        <f>N214+'ต.ค.'!N216</f>
        <v>0</v>
      </c>
      <c r="O215" s="159">
        <f>O214+'ต.ค.'!O216</f>
        <v>0</v>
      </c>
      <c r="P215" s="159">
        <f>P214+'ต.ค.'!P216</f>
        <v>0</v>
      </c>
      <c r="Q215" s="159">
        <f>Q214+'ต.ค.'!Q216</f>
        <v>0</v>
      </c>
      <c r="R215" s="159">
        <f>R214+'ต.ค.'!R216</f>
        <v>0</v>
      </c>
      <c r="S215" s="159">
        <f>S214+'ต.ค.'!S216</f>
        <v>0</v>
      </c>
      <c r="T215" s="159">
        <f>T214+'ต.ค.'!T216</f>
        <v>0</v>
      </c>
      <c r="U215" s="437">
        <f>SUM(B215:T215)</f>
        <v>0</v>
      </c>
    </row>
    <row r="216" spans="1:21" ht="19.5" customHeight="1">
      <c r="A216" s="169">
        <v>300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86"/>
    </row>
    <row r="217" spans="1:21" ht="19.5" customHeight="1">
      <c r="A217" s="166">
        <v>301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86">
        <f aca="true" t="shared" si="26" ref="U217:U222">SUM(B217:T217)</f>
        <v>0</v>
      </c>
    </row>
    <row r="218" spans="1:21" ht="19.5" customHeight="1">
      <c r="A218" s="166">
        <v>303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86">
        <f t="shared" si="26"/>
        <v>0</v>
      </c>
    </row>
    <row r="219" spans="1:21" ht="19.5" customHeight="1">
      <c r="A219" s="166">
        <v>304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86">
        <f t="shared" si="26"/>
        <v>0</v>
      </c>
    </row>
    <row r="220" spans="1:21" ht="19.5" customHeight="1">
      <c r="A220" s="166">
        <v>305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86">
        <f t="shared" si="26"/>
        <v>0</v>
      </c>
    </row>
    <row r="221" spans="1:21" ht="19.5" customHeight="1">
      <c r="A221" s="166" t="s">
        <v>313</v>
      </c>
      <c r="B221" s="159">
        <f>SUM(B217:B220)</f>
        <v>0</v>
      </c>
      <c r="C221" s="159">
        <f aca="true" t="shared" si="27" ref="C221:T221">SUM(C217:C220)</f>
        <v>0</v>
      </c>
      <c r="D221" s="159">
        <f t="shared" si="27"/>
        <v>0</v>
      </c>
      <c r="E221" s="159">
        <f t="shared" si="27"/>
        <v>0</v>
      </c>
      <c r="F221" s="159">
        <f t="shared" si="27"/>
        <v>0</v>
      </c>
      <c r="G221" s="159">
        <f t="shared" si="27"/>
        <v>0</v>
      </c>
      <c r="H221" s="159">
        <f t="shared" si="27"/>
        <v>0</v>
      </c>
      <c r="I221" s="159">
        <f t="shared" si="27"/>
        <v>0</v>
      </c>
      <c r="J221" s="159">
        <f t="shared" si="27"/>
        <v>0</v>
      </c>
      <c r="K221" s="159">
        <f t="shared" si="27"/>
        <v>0</v>
      </c>
      <c r="L221" s="159">
        <f t="shared" si="27"/>
        <v>0</v>
      </c>
      <c r="M221" s="159">
        <f t="shared" si="27"/>
        <v>0</v>
      </c>
      <c r="N221" s="159">
        <f t="shared" si="27"/>
        <v>0</v>
      </c>
      <c r="O221" s="159">
        <f t="shared" si="27"/>
        <v>0</v>
      </c>
      <c r="P221" s="159">
        <f t="shared" si="27"/>
        <v>0</v>
      </c>
      <c r="Q221" s="159">
        <f t="shared" si="27"/>
        <v>0</v>
      </c>
      <c r="R221" s="159">
        <f t="shared" si="27"/>
        <v>0</v>
      </c>
      <c r="S221" s="159">
        <f t="shared" si="27"/>
        <v>0</v>
      </c>
      <c r="T221" s="159">
        <f t="shared" si="27"/>
        <v>0</v>
      </c>
      <c r="U221" s="186">
        <f t="shared" si="26"/>
        <v>0</v>
      </c>
    </row>
    <row r="222" spans="1:21" ht="19.5" customHeight="1">
      <c r="A222" s="166" t="s">
        <v>314</v>
      </c>
      <c r="B222" s="159">
        <f>B221+'ต.ค.'!B223</f>
        <v>0</v>
      </c>
      <c r="C222" s="159">
        <f>C221+'ต.ค.'!C223</f>
        <v>0</v>
      </c>
      <c r="D222" s="159">
        <f>D221+'ต.ค.'!D223</f>
        <v>0</v>
      </c>
      <c r="E222" s="159">
        <f>E221+'ต.ค.'!E223</f>
        <v>0</v>
      </c>
      <c r="F222" s="159">
        <f>F221+'ต.ค.'!F223</f>
        <v>0</v>
      </c>
      <c r="G222" s="159">
        <f>G221+'ต.ค.'!G223</f>
        <v>0</v>
      </c>
      <c r="H222" s="159">
        <f>H221+'ต.ค.'!H223</f>
        <v>0</v>
      </c>
      <c r="I222" s="159">
        <f>I221+'ต.ค.'!I223</f>
        <v>0</v>
      </c>
      <c r="J222" s="159">
        <f>J221+'ต.ค.'!J223</f>
        <v>0</v>
      </c>
      <c r="K222" s="159">
        <f>K221+'ต.ค.'!K223</f>
        <v>0</v>
      </c>
      <c r="L222" s="159">
        <f>L221+'ต.ค.'!L223</f>
        <v>0</v>
      </c>
      <c r="M222" s="159">
        <f>M221+'ต.ค.'!M223</f>
        <v>0</v>
      </c>
      <c r="N222" s="159">
        <f>N221+'ต.ค.'!N223</f>
        <v>0</v>
      </c>
      <c r="O222" s="159">
        <f>O221+'ต.ค.'!O223</f>
        <v>0</v>
      </c>
      <c r="P222" s="159">
        <f>P221+'ต.ค.'!P223</f>
        <v>0</v>
      </c>
      <c r="Q222" s="159">
        <f>Q221+'ต.ค.'!Q223</f>
        <v>0</v>
      </c>
      <c r="R222" s="159">
        <f>R221+'ต.ค.'!R223</f>
        <v>0</v>
      </c>
      <c r="S222" s="159">
        <f>S221+'ต.ค.'!S223</f>
        <v>0</v>
      </c>
      <c r="T222" s="159">
        <f>T221+'ต.ค.'!T223</f>
        <v>0</v>
      </c>
      <c r="U222" s="437">
        <f t="shared" si="26"/>
        <v>0</v>
      </c>
    </row>
    <row r="223" spans="1:21" ht="19.5" customHeight="1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8"/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A200</f>
        <v>รายจ่ายตามงบประมาณ (จ่ายจากเงินอุดหนุน) ประจำเดือนพฤศจิกายน 2556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86">
        <f>SUM(B232:T232)</f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0</v>
      </c>
      <c r="F233" s="159">
        <v>0</v>
      </c>
      <c r="G233" s="159">
        <v>0</v>
      </c>
      <c r="H233" s="159">
        <v>0</v>
      </c>
      <c r="I233" s="159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86">
        <f>SUM(B233:T233)</f>
        <v>0</v>
      </c>
    </row>
    <row r="234" spans="1:21" ht="19.5" customHeight="1">
      <c r="A234" s="166" t="s">
        <v>313</v>
      </c>
      <c r="B234" s="159">
        <f>SUM(B232:B233)</f>
        <v>0</v>
      </c>
      <c r="C234" s="159">
        <f aca="true" t="shared" si="28" ref="C234:T234">SUM(C232:C233)</f>
        <v>0</v>
      </c>
      <c r="D234" s="159">
        <f t="shared" si="28"/>
        <v>0</v>
      </c>
      <c r="E234" s="159">
        <f t="shared" si="28"/>
        <v>0</v>
      </c>
      <c r="F234" s="159">
        <f t="shared" si="28"/>
        <v>0</v>
      </c>
      <c r="G234" s="159">
        <f t="shared" si="28"/>
        <v>0</v>
      </c>
      <c r="H234" s="159">
        <f t="shared" si="28"/>
        <v>0</v>
      </c>
      <c r="I234" s="159">
        <f t="shared" si="28"/>
        <v>0</v>
      </c>
      <c r="J234" s="159">
        <f t="shared" si="28"/>
        <v>0</v>
      </c>
      <c r="K234" s="159">
        <f t="shared" si="28"/>
        <v>0</v>
      </c>
      <c r="L234" s="159">
        <f t="shared" si="28"/>
        <v>0</v>
      </c>
      <c r="M234" s="159">
        <f t="shared" si="28"/>
        <v>0</v>
      </c>
      <c r="N234" s="159">
        <f t="shared" si="28"/>
        <v>0</v>
      </c>
      <c r="O234" s="159">
        <f t="shared" si="28"/>
        <v>0</v>
      </c>
      <c r="P234" s="159">
        <f t="shared" si="28"/>
        <v>0</v>
      </c>
      <c r="Q234" s="159">
        <f t="shared" si="28"/>
        <v>0</v>
      </c>
      <c r="R234" s="159">
        <f t="shared" si="28"/>
        <v>0</v>
      </c>
      <c r="S234" s="159">
        <f t="shared" si="28"/>
        <v>0</v>
      </c>
      <c r="T234" s="159">
        <f t="shared" si="28"/>
        <v>0</v>
      </c>
      <c r="U234" s="186">
        <f>SUM(B234:T234)</f>
        <v>0</v>
      </c>
    </row>
    <row r="235" spans="1:21" ht="19.5" customHeight="1">
      <c r="A235" s="166" t="s">
        <v>314</v>
      </c>
      <c r="B235" s="159">
        <f>B234+'ต.ค.'!B235</f>
        <v>0</v>
      </c>
      <c r="C235" s="159">
        <f>C234+'ต.ค.'!C235</f>
        <v>0</v>
      </c>
      <c r="D235" s="159">
        <f>D234+'ต.ค.'!D235</f>
        <v>0</v>
      </c>
      <c r="E235" s="159">
        <f>E234+'ต.ค.'!E235</f>
        <v>0</v>
      </c>
      <c r="F235" s="159">
        <f>F234+'ต.ค.'!F235</f>
        <v>0</v>
      </c>
      <c r="G235" s="159">
        <f>G234+'ต.ค.'!G235</f>
        <v>0</v>
      </c>
      <c r="H235" s="159">
        <f>H234+'ต.ค.'!H235</f>
        <v>0</v>
      </c>
      <c r="I235" s="159">
        <f>I234+'ต.ค.'!I235</f>
        <v>0</v>
      </c>
      <c r="J235" s="159">
        <f>J234+'ต.ค.'!J235</f>
        <v>0</v>
      </c>
      <c r="K235" s="159">
        <f>K234+'ต.ค.'!K235</f>
        <v>0</v>
      </c>
      <c r="L235" s="159">
        <f>L234+'ต.ค.'!L235</f>
        <v>0</v>
      </c>
      <c r="M235" s="159">
        <f>M234+'ต.ค.'!M235</f>
        <v>0</v>
      </c>
      <c r="N235" s="159">
        <f>N234+'ต.ค.'!N235</f>
        <v>0</v>
      </c>
      <c r="O235" s="159">
        <f>O234+'ต.ค.'!O235</f>
        <v>0</v>
      </c>
      <c r="P235" s="159">
        <f>P234+'ต.ค.'!P235</f>
        <v>0</v>
      </c>
      <c r="Q235" s="159">
        <f>Q234+'ต.ค.'!Q235</f>
        <v>0</v>
      </c>
      <c r="R235" s="159">
        <f>R234+'ต.ค.'!R235</f>
        <v>0</v>
      </c>
      <c r="S235" s="159">
        <f>S234+'ต.ค.'!S235</f>
        <v>0</v>
      </c>
      <c r="T235" s="159">
        <f>T234+'ต.ค.'!T235</f>
        <v>0</v>
      </c>
      <c r="U235" s="437">
        <f>SUM(B235:T235)</f>
        <v>0</v>
      </c>
    </row>
    <row r="236" spans="1:21" ht="19.5" customHeight="1">
      <c r="A236" s="169">
        <v>450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86"/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86">
        <f aca="true" t="shared" si="29" ref="U237:U242">SUM(B237:T237)</f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86">
        <f t="shared" si="29"/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86">
        <f t="shared" si="29"/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86">
        <f t="shared" si="29"/>
        <v>0</v>
      </c>
    </row>
    <row r="241" spans="1:21" ht="19.5" customHeight="1">
      <c r="A241" s="166" t="s">
        <v>313</v>
      </c>
      <c r="B241" s="159">
        <f>SUM(B237:B240)</f>
        <v>0</v>
      </c>
      <c r="C241" s="159">
        <f aca="true" t="shared" si="30" ref="C241:T241">SUM(C237:C240)</f>
        <v>0</v>
      </c>
      <c r="D241" s="159">
        <f t="shared" si="30"/>
        <v>0</v>
      </c>
      <c r="E241" s="159">
        <f t="shared" si="30"/>
        <v>0</v>
      </c>
      <c r="F241" s="159">
        <f t="shared" si="30"/>
        <v>0</v>
      </c>
      <c r="G241" s="159">
        <f t="shared" si="30"/>
        <v>0</v>
      </c>
      <c r="H241" s="159">
        <f t="shared" si="30"/>
        <v>0</v>
      </c>
      <c r="I241" s="159">
        <f t="shared" si="30"/>
        <v>0</v>
      </c>
      <c r="J241" s="159">
        <f t="shared" si="30"/>
        <v>0</v>
      </c>
      <c r="K241" s="159">
        <f t="shared" si="30"/>
        <v>0</v>
      </c>
      <c r="L241" s="159">
        <f t="shared" si="30"/>
        <v>0</v>
      </c>
      <c r="M241" s="159">
        <f t="shared" si="30"/>
        <v>0</v>
      </c>
      <c r="N241" s="159">
        <f t="shared" si="30"/>
        <v>0</v>
      </c>
      <c r="O241" s="159">
        <f t="shared" si="30"/>
        <v>0</v>
      </c>
      <c r="P241" s="159">
        <f t="shared" si="30"/>
        <v>0</v>
      </c>
      <c r="Q241" s="159">
        <f t="shared" si="30"/>
        <v>0</v>
      </c>
      <c r="R241" s="159">
        <f t="shared" si="30"/>
        <v>0</v>
      </c>
      <c r="S241" s="159">
        <f t="shared" si="30"/>
        <v>0</v>
      </c>
      <c r="T241" s="159">
        <f t="shared" si="30"/>
        <v>0</v>
      </c>
      <c r="U241" s="186">
        <f t="shared" si="29"/>
        <v>0</v>
      </c>
    </row>
    <row r="242" spans="1:21" ht="19.5" customHeight="1">
      <c r="A242" s="166" t="s">
        <v>314</v>
      </c>
      <c r="B242" s="159">
        <f>B241+'ต.ค.'!B242</f>
        <v>0</v>
      </c>
      <c r="C242" s="159">
        <f>C241+'ต.ค.'!C242</f>
        <v>0</v>
      </c>
      <c r="D242" s="159">
        <f>D241+'ต.ค.'!D242</f>
        <v>0</v>
      </c>
      <c r="E242" s="159">
        <f>E241+'ต.ค.'!E242</f>
        <v>0</v>
      </c>
      <c r="F242" s="159">
        <f>F241+'ต.ค.'!F242</f>
        <v>0</v>
      </c>
      <c r="G242" s="159">
        <f>G241+'ต.ค.'!G242</f>
        <v>0</v>
      </c>
      <c r="H242" s="159">
        <f>H241+'ต.ค.'!H242</f>
        <v>0</v>
      </c>
      <c r="I242" s="159">
        <f>I241+'ต.ค.'!I242</f>
        <v>0</v>
      </c>
      <c r="J242" s="159">
        <f>J241+'ต.ค.'!J242</f>
        <v>0</v>
      </c>
      <c r="K242" s="159">
        <f>K241+'ต.ค.'!K242</f>
        <v>0</v>
      </c>
      <c r="L242" s="159">
        <f>L241+'ต.ค.'!L242</f>
        <v>0</v>
      </c>
      <c r="M242" s="159">
        <f>M241+'ต.ค.'!M242</f>
        <v>0</v>
      </c>
      <c r="N242" s="159">
        <f>N241+'ต.ค.'!N242</f>
        <v>0</v>
      </c>
      <c r="O242" s="159">
        <f>O241+'ต.ค.'!O242</f>
        <v>0</v>
      </c>
      <c r="P242" s="159">
        <f>P241+'ต.ค.'!P242</f>
        <v>0</v>
      </c>
      <c r="Q242" s="159">
        <f>Q241+'ต.ค.'!Q242</f>
        <v>0</v>
      </c>
      <c r="R242" s="159">
        <f>R241+'ต.ค.'!R242</f>
        <v>0</v>
      </c>
      <c r="S242" s="159">
        <f>S241+'ต.ค.'!S242</f>
        <v>0</v>
      </c>
      <c r="T242" s="159">
        <f>T241+'ต.ค.'!T242</f>
        <v>0</v>
      </c>
      <c r="U242" s="437">
        <f t="shared" si="29"/>
        <v>0</v>
      </c>
    </row>
    <row r="243" spans="1:21" ht="19.5" customHeight="1">
      <c r="A243" s="169">
        <v>500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86"/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86">
        <f aca="true" t="shared" si="31" ref="U244:U250">SUM(B244:T244)</f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86">
        <f t="shared" si="31"/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86">
        <f t="shared" si="31"/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86">
        <f t="shared" si="31"/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86">
        <f t="shared" si="31"/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86">
        <f t="shared" si="31"/>
        <v>0</v>
      </c>
    </row>
    <row r="250" spans="1:21" ht="19.5" customHeight="1">
      <c r="A250" s="166" t="s">
        <v>313</v>
      </c>
      <c r="B250" s="159">
        <f>SUM(B244:B249)</f>
        <v>0</v>
      </c>
      <c r="C250" s="159">
        <f aca="true" t="shared" si="32" ref="C250:T250">SUM(C244:C249)</f>
        <v>0</v>
      </c>
      <c r="D250" s="159">
        <f t="shared" si="32"/>
        <v>0</v>
      </c>
      <c r="E250" s="159">
        <f t="shared" si="32"/>
        <v>0</v>
      </c>
      <c r="F250" s="159">
        <f t="shared" si="32"/>
        <v>0</v>
      </c>
      <c r="G250" s="159">
        <f t="shared" si="32"/>
        <v>0</v>
      </c>
      <c r="H250" s="159">
        <f t="shared" si="32"/>
        <v>0</v>
      </c>
      <c r="I250" s="159">
        <f t="shared" si="32"/>
        <v>0</v>
      </c>
      <c r="J250" s="159">
        <f t="shared" si="32"/>
        <v>0</v>
      </c>
      <c r="K250" s="159">
        <f t="shared" si="32"/>
        <v>0</v>
      </c>
      <c r="L250" s="159">
        <f t="shared" si="32"/>
        <v>0</v>
      </c>
      <c r="M250" s="159">
        <f t="shared" si="32"/>
        <v>0</v>
      </c>
      <c r="N250" s="159">
        <f t="shared" si="32"/>
        <v>0</v>
      </c>
      <c r="O250" s="159">
        <f t="shared" si="32"/>
        <v>0</v>
      </c>
      <c r="P250" s="159">
        <f t="shared" si="32"/>
        <v>0</v>
      </c>
      <c r="Q250" s="159">
        <f t="shared" si="32"/>
        <v>0</v>
      </c>
      <c r="R250" s="159">
        <f t="shared" si="32"/>
        <v>0</v>
      </c>
      <c r="S250" s="159">
        <f t="shared" si="32"/>
        <v>0</v>
      </c>
      <c r="T250" s="159">
        <f t="shared" si="32"/>
        <v>0</v>
      </c>
      <c r="U250" s="186">
        <f t="shared" si="31"/>
        <v>0</v>
      </c>
    </row>
    <row r="251" spans="1:21" ht="19.5" customHeight="1">
      <c r="A251" s="166" t="s">
        <v>314</v>
      </c>
      <c r="B251" s="159">
        <f>B250+'ต.ค.'!B251</f>
        <v>0</v>
      </c>
      <c r="C251" s="159">
        <f>C250+'ต.ค.'!C251</f>
        <v>0</v>
      </c>
      <c r="D251" s="159">
        <f>D250+'ต.ค.'!D251</f>
        <v>0</v>
      </c>
      <c r="E251" s="159">
        <f>E250+'ต.ค.'!E251</f>
        <v>0</v>
      </c>
      <c r="F251" s="159">
        <f>F250+'ต.ค.'!F251</f>
        <v>0</v>
      </c>
      <c r="G251" s="159">
        <f>G250+'ต.ค.'!G251</f>
        <v>0</v>
      </c>
      <c r="H251" s="159">
        <f>H250+'ต.ค.'!H251</f>
        <v>0</v>
      </c>
      <c r="I251" s="159">
        <f>I250+'ต.ค.'!I251</f>
        <v>0</v>
      </c>
      <c r="J251" s="159">
        <f>J250+'ต.ค.'!J251</f>
        <v>0</v>
      </c>
      <c r="K251" s="159">
        <f>K250+'ต.ค.'!K251</f>
        <v>0</v>
      </c>
      <c r="L251" s="159">
        <f>L250+'ต.ค.'!L251</f>
        <v>0</v>
      </c>
      <c r="M251" s="159">
        <f>M250+'ต.ค.'!M251</f>
        <v>0</v>
      </c>
      <c r="N251" s="159">
        <f>N250+'ต.ค.'!N251</f>
        <v>0</v>
      </c>
      <c r="O251" s="159">
        <f>O250+'ต.ค.'!O251</f>
        <v>0</v>
      </c>
      <c r="P251" s="159">
        <f>P250+'ต.ค.'!P251</f>
        <v>0</v>
      </c>
      <c r="Q251" s="159">
        <f>Q250+'ต.ค.'!Q251</f>
        <v>0</v>
      </c>
      <c r="R251" s="159">
        <f>R250+'ต.ค.'!R251</f>
        <v>0</v>
      </c>
      <c r="S251" s="159">
        <f>S250+'ต.ค.'!S251</f>
        <v>0</v>
      </c>
      <c r="T251" s="159">
        <f>T250+'ต.ค.'!T251</f>
        <v>0</v>
      </c>
      <c r="U251" s="437">
        <f>SUM(B251:T251)</f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ประจำเดือนพฤศจิกายน 2556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86">
        <f aca="true" t="shared" si="33" ref="U261:U266">SUM(B261:T261)</f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86">
        <f t="shared" si="33"/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86">
        <f t="shared" si="33"/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86">
        <f t="shared" si="33"/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86">
        <f t="shared" si="33"/>
        <v>0</v>
      </c>
    </row>
    <row r="266" spans="1:21" ht="19.5" customHeight="1">
      <c r="A266" s="166" t="s">
        <v>313</v>
      </c>
      <c r="B266" s="159">
        <f>SUM(B261:B265)</f>
        <v>0</v>
      </c>
      <c r="C266" s="159">
        <f aca="true" t="shared" si="34" ref="C266:T266">SUM(C261:C265)</f>
        <v>0</v>
      </c>
      <c r="D266" s="159">
        <f t="shared" si="34"/>
        <v>0</v>
      </c>
      <c r="E266" s="159">
        <f t="shared" si="34"/>
        <v>0</v>
      </c>
      <c r="F266" s="159">
        <f t="shared" si="34"/>
        <v>0</v>
      </c>
      <c r="G266" s="159">
        <f t="shared" si="34"/>
        <v>0</v>
      </c>
      <c r="H266" s="159">
        <f t="shared" si="34"/>
        <v>0</v>
      </c>
      <c r="I266" s="159">
        <f t="shared" si="34"/>
        <v>0</v>
      </c>
      <c r="J266" s="159">
        <f t="shared" si="34"/>
        <v>0</v>
      </c>
      <c r="K266" s="159">
        <f t="shared" si="34"/>
        <v>0</v>
      </c>
      <c r="L266" s="159">
        <f t="shared" si="34"/>
        <v>0</v>
      </c>
      <c r="M266" s="159">
        <f t="shared" si="34"/>
        <v>0</v>
      </c>
      <c r="N266" s="159">
        <f t="shared" si="34"/>
        <v>0</v>
      </c>
      <c r="O266" s="159">
        <f t="shared" si="34"/>
        <v>0</v>
      </c>
      <c r="P266" s="159">
        <f t="shared" si="34"/>
        <v>0</v>
      </c>
      <c r="Q266" s="159">
        <f t="shared" si="34"/>
        <v>0</v>
      </c>
      <c r="R266" s="159">
        <f t="shared" si="34"/>
        <v>0</v>
      </c>
      <c r="S266" s="159">
        <f t="shared" si="34"/>
        <v>0</v>
      </c>
      <c r="T266" s="159">
        <f t="shared" si="34"/>
        <v>0</v>
      </c>
      <c r="U266" s="186">
        <f t="shared" si="33"/>
        <v>0</v>
      </c>
    </row>
    <row r="267" spans="1:22" ht="19.5" customHeight="1">
      <c r="A267" s="166" t="s">
        <v>314</v>
      </c>
      <c r="B267" s="159">
        <f>B266+'ต.ค.'!B267</f>
        <v>0</v>
      </c>
      <c r="C267" s="159">
        <f>C266+'ต.ค.'!C267</f>
        <v>0</v>
      </c>
      <c r="D267" s="159">
        <f>D266+'ต.ค.'!D267</f>
        <v>0</v>
      </c>
      <c r="E267" s="159">
        <f>E266+'ต.ค.'!E267</f>
        <v>0</v>
      </c>
      <c r="F267" s="159">
        <f>F266+'ต.ค.'!F267</f>
        <v>0</v>
      </c>
      <c r="G267" s="159">
        <f>G266+'ต.ค.'!G267</f>
        <v>0</v>
      </c>
      <c r="H267" s="159">
        <f>H266+'ต.ค.'!H267</f>
        <v>0</v>
      </c>
      <c r="I267" s="159">
        <f>I266+'ต.ค.'!I267</f>
        <v>0</v>
      </c>
      <c r="J267" s="159">
        <f>J266+'ต.ค.'!J267</f>
        <v>0</v>
      </c>
      <c r="K267" s="159">
        <f>K266+'ต.ค.'!K267</f>
        <v>0</v>
      </c>
      <c r="L267" s="159">
        <f>L266+'ต.ค.'!L267</f>
        <v>0</v>
      </c>
      <c r="M267" s="159">
        <f>M266+'ต.ค.'!M267</f>
        <v>0</v>
      </c>
      <c r="N267" s="159">
        <f>N266+'ต.ค.'!N267</f>
        <v>0</v>
      </c>
      <c r="O267" s="159">
        <f>O266+'ต.ค.'!O267</f>
        <v>0</v>
      </c>
      <c r="P267" s="159">
        <f>P266+'ต.ค.'!P267</f>
        <v>0</v>
      </c>
      <c r="Q267" s="159">
        <f>Q266+'ต.ค.'!Q267</f>
        <v>0</v>
      </c>
      <c r="R267" s="159">
        <f>R266+'ต.ค.'!R267</f>
        <v>0</v>
      </c>
      <c r="S267" s="159">
        <f>S266+'ต.ค.'!S267</f>
        <v>0</v>
      </c>
      <c r="T267" s="159">
        <f>T266+'ต.ค.'!T267</f>
        <v>0</v>
      </c>
      <c r="U267" s="437">
        <f>SUM(B267:T267)</f>
        <v>0</v>
      </c>
      <c r="V267">
        <f>U267+U251+U242+U235+U222+U215+U194+U187+U170+U165+U160+U152</f>
        <v>629167.8</v>
      </c>
    </row>
    <row r="268" ht="19.5" customHeight="1">
      <c r="V268" s="190">
        <f>V267+V129</f>
        <v>2380268.17</v>
      </c>
    </row>
  </sheetData>
  <sheetProtection/>
  <mergeCells count="81">
    <mergeCell ref="A256:U256"/>
    <mergeCell ref="A257:U257"/>
    <mergeCell ref="B258:C258"/>
    <mergeCell ref="E258:F258"/>
    <mergeCell ref="I258:K258"/>
    <mergeCell ref="M258:O258"/>
    <mergeCell ref="Q258:R258"/>
    <mergeCell ref="U258:U259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199:U199"/>
    <mergeCell ref="A200:U200"/>
    <mergeCell ref="B201:C201"/>
    <mergeCell ref="E201:F201"/>
    <mergeCell ref="I201:K201"/>
    <mergeCell ref="M201:O201"/>
    <mergeCell ref="Q201:R201"/>
    <mergeCell ref="U201:U202"/>
    <mergeCell ref="A171:U171"/>
    <mergeCell ref="A172:U172"/>
    <mergeCell ref="B173:C173"/>
    <mergeCell ref="E173:F173"/>
    <mergeCell ref="I173:K173"/>
    <mergeCell ref="M173:O173"/>
    <mergeCell ref="Q173:R173"/>
    <mergeCell ref="U173:U174"/>
    <mergeCell ref="Q132:R132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A86:U86"/>
    <mergeCell ref="A87:U87"/>
    <mergeCell ref="B88:C88"/>
    <mergeCell ref="E88:F88"/>
    <mergeCell ref="I88:K88"/>
    <mergeCell ref="M88:O88"/>
    <mergeCell ref="Q88:R88"/>
    <mergeCell ref="U88:U89"/>
    <mergeCell ref="A58:U58"/>
    <mergeCell ref="A59:U59"/>
    <mergeCell ref="B60:C60"/>
    <mergeCell ref="E60:F60"/>
    <mergeCell ref="I60:K60"/>
    <mergeCell ref="M60:O60"/>
    <mergeCell ref="Q60:R60"/>
    <mergeCell ref="U60:U61"/>
    <mergeCell ref="A30:U30"/>
    <mergeCell ref="A31:U31"/>
    <mergeCell ref="B32:C32"/>
    <mergeCell ref="E32:F32"/>
    <mergeCell ref="I32:K32"/>
    <mergeCell ref="M32:O32"/>
    <mergeCell ref="Q32:R32"/>
    <mergeCell ref="U32:U33"/>
    <mergeCell ref="A1:U1"/>
    <mergeCell ref="A2:U2"/>
    <mergeCell ref="B3:C3"/>
    <mergeCell ref="E3:F3"/>
    <mergeCell ref="I3:K3"/>
    <mergeCell ref="M3:O3"/>
    <mergeCell ref="Q3:R3"/>
    <mergeCell ref="U3:U4"/>
  </mergeCells>
  <printOptions/>
  <pageMargins left="0.27" right="0.17" top="0.37" bottom="0.18" header="0.21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68"/>
  <sheetViews>
    <sheetView zoomScalePageLayoutView="0" workbookViewId="0" topLeftCell="A1">
      <selection activeCell="K10" sqref="K10"/>
    </sheetView>
  </sheetViews>
  <sheetFormatPr defaultColWidth="9.140625" defaultRowHeight="19.5" customHeight="1"/>
  <cols>
    <col min="1" max="1" width="11.28125" style="0" customWidth="1"/>
    <col min="2" max="2" width="9.57421875" style="0" customWidth="1"/>
    <col min="3" max="3" width="7.7109375" style="0" customWidth="1"/>
    <col min="4" max="5" width="6.7109375" style="0" customWidth="1"/>
    <col min="6" max="6" width="6.00390625" style="0" customWidth="1"/>
    <col min="7" max="7" width="6.7109375" style="0" customWidth="1"/>
    <col min="8" max="8" width="6.140625" style="0" customWidth="1"/>
    <col min="9" max="11" width="6.7109375" style="0" customWidth="1"/>
    <col min="12" max="12" width="5.57421875" style="0" customWidth="1"/>
    <col min="13" max="15" width="6.7109375" style="0" customWidth="1"/>
    <col min="16" max="16" width="6.00390625" style="0" customWidth="1"/>
    <col min="17" max="18" width="6.7109375" style="0" customWidth="1"/>
    <col min="19" max="19" width="3.57421875" style="0" customWidth="1"/>
    <col min="20" max="20" width="8.00390625" style="0" customWidth="1"/>
    <col min="21" max="21" width="8.28125" style="0" customWidth="1"/>
    <col min="22" max="22" width="21.8515625" style="0" customWidth="1"/>
    <col min="23" max="23" width="14.57421875" style="0" customWidth="1"/>
    <col min="24" max="24" width="13.7109375" style="0" customWidth="1"/>
  </cols>
  <sheetData>
    <row r="1" spans="1:21" ht="19.5" customHeight="1">
      <c r="A1" s="555" t="s">
        <v>275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</row>
    <row r="2" spans="1:21" ht="19.5" customHeight="1">
      <c r="A2" s="556" t="s">
        <v>441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1" ht="19.5" customHeight="1">
      <c r="A3" s="152" t="s">
        <v>276</v>
      </c>
      <c r="B3" s="557" t="s">
        <v>277</v>
      </c>
      <c r="C3" s="558"/>
      <c r="D3" s="154" t="s">
        <v>278</v>
      </c>
      <c r="E3" s="559" t="s">
        <v>279</v>
      </c>
      <c r="F3" s="559"/>
      <c r="G3" s="154" t="s">
        <v>280</v>
      </c>
      <c r="H3" s="154" t="s">
        <v>281</v>
      </c>
      <c r="I3" s="557" t="s">
        <v>282</v>
      </c>
      <c r="J3" s="560"/>
      <c r="K3" s="558"/>
      <c r="L3" s="153" t="s">
        <v>283</v>
      </c>
      <c r="M3" s="559" t="s">
        <v>284</v>
      </c>
      <c r="N3" s="559"/>
      <c r="O3" s="559"/>
      <c r="P3" s="154" t="s">
        <v>285</v>
      </c>
      <c r="Q3" s="559" t="s">
        <v>286</v>
      </c>
      <c r="R3" s="559"/>
      <c r="S3" s="154" t="s">
        <v>287</v>
      </c>
      <c r="T3" s="154" t="s">
        <v>288</v>
      </c>
      <c r="U3" s="561" t="s">
        <v>81</v>
      </c>
    </row>
    <row r="4" spans="1:21" ht="19.5" customHeight="1">
      <c r="A4" s="155" t="s">
        <v>289</v>
      </c>
      <c r="B4" s="156" t="s">
        <v>290</v>
      </c>
      <c r="C4" s="156" t="s">
        <v>291</v>
      </c>
      <c r="D4" s="156" t="s">
        <v>292</v>
      </c>
      <c r="E4" s="156" t="s">
        <v>293</v>
      </c>
      <c r="F4" s="156" t="s">
        <v>294</v>
      </c>
      <c r="G4" s="156" t="s">
        <v>295</v>
      </c>
      <c r="H4" s="156" t="s">
        <v>296</v>
      </c>
      <c r="I4" s="156" t="s">
        <v>297</v>
      </c>
      <c r="J4" s="156" t="s">
        <v>298</v>
      </c>
      <c r="K4" s="156" t="s">
        <v>299</v>
      </c>
      <c r="L4" s="156" t="s">
        <v>300</v>
      </c>
      <c r="M4" s="156" t="s">
        <v>301</v>
      </c>
      <c r="N4" s="156" t="s">
        <v>302</v>
      </c>
      <c r="O4" s="156" t="s">
        <v>303</v>
      </c>
      <c r="P4" s="156" t="s">
        <v>304</v>
      </c>
      <c r="Q4" s="156" t="s">
        <v>305</v>
      </c>
      <c r="R4" s="156" t="s">
        <v>306</v>
      </c>
      <c r="S4" s="156" t="s">
        <v>307</v>
      </c>
      <c r="T4" s="156" t="s">
        <v>308</v>
      </c>
      <c r="U4" s="562"/>
    </row>
    <row r="5" spans="1:21" ht="19.5" customHeight="1">
      <c r="A5" s="157" t="s">
        <v>186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7"/>
      <c r="U5" s="159"/>
    </row>
    <row r="6" spans="1:23" ht="18.75" customHeight="1">
      <c r="A6" s="154" t="s">
        <v>309</v>
      </c>
      <c r="B6" s="159">
        <v>0</v>
      </c>
      <c r="C6" s="159">
        <v>0</v>
      </c>
      <c r="D6" s="159">
        <v>0</v>
      </c>
      <c r="E6" s="159">
        <v>0</v>
      </c>
      <c r="F6" s="159">
        <v>0</v>
      </c>
      <c r="G6" s="159">
        <v>0</v>
      </c>
      <c r="H6" s="159">
        <v>0</v>
      </c>
      <c r="I6" s="159">
        <v>0</v>
      </c>
      <c r="J6" s="159">
        <v>0</v>
      </c>
      <c r="K6" s="159">
        <v>0</v>
      </c>
      <c r="L6" s="159">
        <v>0</v>
      </c>
      <c r="M6" s="159">
        <v>0</v>
      </c>
      <c r="N6" s="159">
        <v>0</v>
      </c>
      <c r="O6" s="159">
        <v>0</v>
      </c>
      <c r="P6" s="159">
        <v>0</v>
      </c>
      <c r="Q6" s="159">
        <v>0</v>
      </c>
      <c r="R6" s="159">
        <v>0</v>
      </c>
      <c r="S6" s="159">
        <v>0</v>
      </c>
      <c r="T6" s="159">
        <v>20001</v>
      </c>
      <c r="U6" s="159">
        <f>T6</f>
        <v>20001</v>
      </c>
      <c r="V6" s="198" t="s">
        <v>232</v>
      </c>
      <c r="W6" s="442">
        <f>U11+U152</f>
        <v>40143</v>
      </c>
    </row>
    <row r="7" spans="1:23" ht="18.75" customHeight="1">
      <c r="A7" s="154" t="s">
        <v>310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0</v>
      </c>
      <c r="Q7" s="159">
        <v>0</v>
      </c>
      <c r="R7" s="159">
        <v>0</v>
      </c>
      <c r="S7" s="159">
        <v>0</v>
      </c>
      <c r="T7" s="160">
        <v>0</v>
      </c>
      <c r="U7" s="159">
        <f>T7</f>
        <v>0</v>
      </c>
      <c r="V7" s="198" t="s">
        <v>183</v>
      </c>
      <c r="W7" s="443">
        <f>U19+U160</f>
        <v>859560</v>
      </c>
    </row>
    <row r="8" spans="1:23" ht="18.75" customHeight="1">
      <c r="A8" s="154" t="s">
        <v>311</v>
      </c>
      <c r="B8" s="159">
        <v>0</v>
      </c>
      <c r="C8" s="159">
        <v>0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v>0</v>
      </c>
      <c r="J8" s="159">
        <v>0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0</v>
      </c>
      <c r="Q8" s="159">
        <v>0</v>
      </c>
      <c r="R8" s="159">
        <v>0</v>
      </c>
      <c r="S8" s="159">
        <v>0</v>
      </c>
      <c r="T8" s="159">
        <v>0</v>
      </c>
      <c r="U8" s="159">
        <f>T8</f>
        <v>0</v>
      </c>
      <c r="V8" s="198" t="s">
        <v>188</v>
      </c>
      <c r="W8" s="443">
        <f>U24+U165</f>
        <v>36780</v>
      </c>
    </row>
    <row r="9" spans="1:23" ht="18.75" customHeight="1">
      <c r="A9" s="154" t="s">
        <v>312</v>
      </c>
      <c r="B9" s="159">
        <v>0</v>
      </c>
      <c r="C9" s="159">
        <v>0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59">
        <v>0</v>
      </c>
      <c r="Q9" s="159">
        <v>0</v>
      </c>
      <c r="R9" s="159">
        <v>0</v>
      </c>
      <c r="S9" s="159">
        <v>0</v>
      </c>
      <c r="T9" s="159">
        <v>0</v>
      </c>
      <c r="U9" s="159">
        <f>T9</f>
        <v>0</v>
      </c>
      <c r="V9" s="198" t="s">
        <v>190</v>
      </c>
      <c r="W9" s="443">
        <f>U29+U170</f>
        <v>590847</v>
      </c>
    </row>
    <row r="10" spans="1:23" ht="18.75" customHeight="1">
      <c r="A10" s="159" t="s">
        <v>313</v>
      </c>
      <c r="B10" s="159">
        <f>SUM(B6:B9)</f>
        <v>0</v>
      </c>
      <c r="C10" s="159">
        <f aca="true" t="shared" si="0" ref="C10:U10">SUM(C6:C9)</f>
        <v>0</v>
      </c>
      <c r="D10" s="159">
        <f t="shared" si="0"/>
        <v>0</v>
      </c>
      <c r="E10" s="159">
        <f t="shared" si="0"/>
        <v>0</v>
      </c>
      <c r="F10" s="159">
        <f t="shared" si="0"/>
        <v>0</v>
      </c>
      <c r="G10" s="159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59">
        <f t="shared" si="0"/>
        <v>0</v>
      </c>
      <c r="N10" s="159">
        <f t="shared" si="0"/>
        <v>0</v>
      </c>
      <c r="O10" s="159">
        <f t="shared" si="0"/>
        <v>0</v>
      </c>
      <c r="P10" s="159">
        <f t="shared" si="0"/>
        <v>0</v>
      </c>
      <c r="Q10" s="159">
        <f t="shared" si="0"/>
        <v>0</v>
      </c>
      <c r="R10" s="159">
        <f t="shared" si="0"/>
        <v>0</v>
      </c>
      <c r="S10" s="159">
        <f t="shared" si="0"/>
        <v>0</v>
      </c>
      <c r="T10" s="159">
        <f t="shared" si="0"/>
        <v>20001</v>
      </c>
      <c r="U10" s="159">
        <f t="shared" si="0"/>
        <v>20001</v>
      </c>
      <c r="V10" s="198" t="s">
        <v>192</v>
      </c>
      <c r="W10" s="443">
        <f>U46+U187</f>
        <v>766110</v>
      </c>
    </row>
    <row r="11" spans="1:23" ht="18.75" customHeight="1">
      <c r="A11" s="159" t="s">
        <v>314</v>
      </c>
      <c r="B11" s="159">
        <v>0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f>T10+'พ.ย.'!T11</f>
        <v>38643</v>
      </c>
      <c r="U11" s="199">
        <f>T11</f>
        <v>38643</v>
      </c>
      <c r="V11" s="198" t="s">
        <v>194</v>
      </c>
      <c r="W11" s="443">
        <f>U53+U194</f>
        <v>819290.8</v>
      </c>
    </row>
    <row r="12" spans="1:23" ht="18.75" customHeight="1">
      <c r="A12" s="161">
        <v>100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98" t="s">
        <v>196</v>
      </c>
      <c r="W12" s="443">
        <f>U74+U215</f>
        <v>433823.0800000001</v>
      </c>
    </row>
    <row r="13" spans="1:23" ht="18.75" customHeight="1">
      <c r="A13" s="159">
        <v>101</v>
      </c>
      <c r="B13" s="159">
        <v>49860</v>
      </c>
      <c r="C13" s="159">
        <v>0</v>
      </c>
      <c r="D13" s="159">
        <v>0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f aca="true" t="shared" si="1" ref="U13:U19">SUM(B13:T13)</f>
        <v>49860</v>
      </c>
      <c r="V13" s="198" t="s">
        <v>198</v>
      </c>
      <c r="W13" s="443">
        <f>U81+U222</f>
        <v>27905.910000000003</v>
      </c>
    </row>
    <row r="14" spans="1:23" ht="18.75" customHeight="1">
      <c r="A14" s="159">
        <v>102</v>
      </c>
      <c r="B14" s="159">
        <v>104080</v>
      </c>
      <c r="C14" s="159">
        <v>22010</v>
      </c>
      <c r="D14" s="159">
        <v>0</v>
      </c>
      <c r="E14" s="159">
        <v>23860</v>
      </c>
      <c r="F14" s="159">
        <v>0</v>
      </c>
      <c r="G14" s="159">
        <v>0</v>
      </c>
      <c r="H14" s="159">
        <v>0</v>
      </c>
      <c r="I14" s="159">
        <v>29140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f t="shared" si="1"/>
        <v>179090</v>
      </c>
      <c r="V14" s="198" t="s">
        <v>200</v>
      </c>
      <c r="W14" s="443">
        <f>U94+U235</f>
        <v>1782000</v>
      </c>
    </row>
    <row r="15" spans="1:23" ht="18.75" customHeight="1">
      <c r="A15" s="159">
        <v>103</v>
      </c>
      <c r="B15" s="159">
        <v>34620</v>
      </c>
      <c r="C15" s="159">
        <v>5275</v>
      </c>
      <c r="D15" s="159">
        <v>0</v>
      </c>
      <c r="E15" s="159">
        <v>6140</v>
      </c>
      <c r="F15" s="159">
        <v>0</v>
      </c>
      <c r="G15" s="159">
        <v>0</v>
      </c>
      <c r="H15" s="159">
        <v>0</v>
      </c>
      <c r="I15" s="159">
        <v>4335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f t="shared" si="1"/>
        <v>50370</v>
      </c>
      <c r="V15" s="198" t="s">
        <v>202</v>
      </c>
      <c r="W15" s="443">
        <f>U101+U242</f>
        <v>0</v>
      </c>
    </row>
    <row r="16" spans="1:23" ht="18.75" customHeight="1">
      <c r="A16" s="159">
        <v>105</v>
      </c>
      <c r="B16" s="159">
        <v>0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f t="shared" si="1"/>
        <v>0</v>
      </c>
      <c r="V16" s="198" t="s">
        <v>204</v>
      </c>
      <c r="W16" s="443">
        <f>U110+U251</f>
        <v>0</v>
      </c>
    </row>
    <row r="17" spans="1:23" ht="18.75" customHeight="1">
      <c r="A17" s="159">
        <v>106</v>
      </c>
      <c r="B17" s="159">
        <v>7200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f t="shared" si="1"/>
        <v>7200</v>
      </c>
      <c r="V17" s="198" t="s">
        <v>206</v>
      </c>
      <c r="W17" s="443">
        <f>U127+U267</f>
        <v>0</v>
      </c>
    </row>
    <row r="18" spans="1:23" ht="18.75" customHeight="1">
      <c r="A18" s="159" t="s">
        <v>313</v>
      </c>
      <c r="B18" s="159">
        <f>SUM(B13:B17)</f>
        <v>195760</v>
      </c>
      <c r="C18" s="159">
        <f>SUM(C13:C17)</f>
        <v>27285</v>
      </c>
      <c r="D18" s="159">
        <v>0</v>
      </c>
      <c r="E18" s="159">
        <f>SUM(E13:E17)</f>
        <v>30000</v>
      </c>
      <c r="F18" s="159">
        <v>0</v>
      </c>
      <c r="G18" s="159">
        <v>0</v>
      </c>
      <c r="H18" s="159">
        <v>0</v>
      </c>
      <c r="I18" s="159">
        <f>SUM(I13:I17)</f>
        <v>33475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f t="shared" si="1"/>
        <v>286520</v>
      </c>
      <c r="W18" s="443">
        <f>SUM(W6:W17)</f>
        <v>5356459.79</v>
      </c>
    </row>
    <row r="19" spans="1:21" ht="18.75" customHeight="1">
      <c r="A19" s="159" t="s">
        <v>314</v>
      </c>
      <c r="B19" s="159">
        <f>B18+'พ.ย.'!B19</f>
        <v>587280</v>
      </c>
      <c r="C19" s="159">
        <f>C18+'พ.ย.'!C19</f>
        <v>81855</v>
      </c>
      <c r="D19" s="159">
        <f>D18+'พ.ย.'!D19</f>
        <v>0</v>
      </c>
      <c r="E19" s="159">
        <f>E18+'พ.ย.'!E19</f>
        <v>90000</v>
      </c>
      <c r="F19" s="159">
        <f>F18+'พ.ย.'!F19</f>
        <v>0</v>
      </c>
      <c r="G19" s="159">
        <f>G18+'พ.ย.'!G19</f>
        <v>0</v>
      </c>
      <c r="H19" s="159">
        <f>H18+'พ.ย.'!H19</f>
        <v>0</v>
      </c>
      <c r="I19" s="159">
        <f>I18+'พ.ย.'!I19</f>
        <v>100425</v>
      </c>
      <c r="J19" s="159">
        <f>J18+'พ.ย.'!J19</f>
        <v>0</v>
      </c>
      <c r="K19" s="159">
        <f>K18+'พ.ย.'!K19</f>
        <v>0</v>
      </c>
      <c r="L19" s="159">
        <f>L18+'พ.ย.'!L19</f>
        <v>0</v>
      </c>
      <c r="M19" s="159">
        <f>M18+'พ.ย.'!M19</f>
        <v>0</v>
      </c>
      <c r="N19" s="159">
        <f>N18+'พ.ย.'!N19</f>
        <v>0</v>
      </c>
      <c r="O19" s="159">
        <f>O18+'พ.ย.'!O19</f>
        <v>0</v>
      </c>
      <c r="P19" s="159">
        <f>P18+'พ.ย.'!P19</f>
        <v>0</v>
      </c>
      <c r="Q19" s="159">
        <f>Q18+'พ.ย.'!Q19</f>
        <v>0</v>
      </c>
      <c r="R19" s="159">
        <f>R18+'พ.ย.'!R19</f>
        <v>0</v>
      </c>
      <c r="S19" s="159">
        <f>S18+'พ.ย.'!S19</f>
        <v>0</v>
      </c>
      <c r="T19" s="159">
        <f>T18+'พ.ย.'!T19</f>
        <v>0</v>
      </c>
      <c r="U19" s="199">
        <f t="shared" si="1"/>
        <v>859560</v>
      </c>
    </row>
    <row r="20" spans="1:21" ht="18.75" customHeight="1">
      <c r="A20" s="161">
        <v>120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</row>
    <row r="21" spans="1:21" ht="18.75" customHeight="1">
      <c r="A21" s="159">
        <v>121</v>
      </c>
      <c r="B21" s="159">
        <v>0</v>
      </c>
      <c r="C21" s="159">
        <v>10760</v>
      </c>
      <c r="D21" s="159">
        <v>0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f>SUM(B21:T21)</f>
        <v>10760</v>
      </c>
    </row>
    <row r="22" spans="1:21" ht="18.75" customHeight="1">
      <c r="A22" s="159">
        <v>122</v>
      </c>
      <c r="B22" s="159">
        <v>0</v>
      </c>
      <c r="C22" s="159">
        <v>1500</v>
      </c>
      <c r="D22" s="159">
        <v>0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f>SUM(B22:T22)</f>
        <v>1500</v>
      </c>
    </row>
    <row r="23" spans="1:21" ht="18.75" customHeight="1">
      <c r="A23" s="159" t="s">
        <v>313</v>
      </c>
      <c r="B23" s="159">
        <f>SUM(B21:B22)</f>
        <v>0</v>
      </c>
      <c r="C23" s="159">
        <f>SUM(C21:C22)</f>
        <v>12260</v>
      </c>
      <c r="D23" s="159">
        <f aca="true" t="shared" si="2" ref="D23:T23">SUM(D21:D22)</f>
        <v>0</v>
      </c>
      <c r="E23" s="159">
        <f t="shared" si="2"/>
        <v>0</v>
      </c>
      <c r="F23" s="159">
        <f t="shared" si="2"/>
        <v>0</v>
      </c>
      <c r="G23" s="159">
        <f t="shared" si="2"/>
        <v>0</v>
      </c>
      <c r="H23" s="159">
        <f t="shared" si="2"/>
        <v>0</v>
      </c>
      <c r="I23" s="159">
        <f t="shared" si="2"/>
        <v>0</v>
      </c>
      <c r="J23" s="159">
        <f t="shared" si="2"/>
        <v>0</v>
      </c>
      <c r="K23" s="159">
        <f t="shared" si="2"/>
        <v>0</v>
      </c>
      <c r="L23" s="159">
        <f t="shared" si="2"/>
        <v>0</v>
      </c>
      <c r="M23" s="159">
        <f t="shared" si="2"/>
        <v>0</v>
      </c>
      <c r="N23" s="159">
        <f t="shared" si="2"/>
        <v>0</v>
      </c>
      <c r="O23" s="159">
        <f t="shared" si="2"/>
        <v>0</v>
      </c>
      <c r="P23" s="159">
        <f t="shared" si="2"/>
        <v>0</v>
      </c>
      <c r="Q23" s="159">
        <f t="shared" si="2"/>
        <v>0</v>
      </c>
      <c r="R23" s="159">
        <f t="shared" si="2"/>
        <v>0</v>
      </c>
      <c r="S23" s="159">
        <f t="shared" si="2"/>
        <v>0</v>
      </c>
      <c r="T23" s="159">
        <f t="shared" si="2"/>
        <v>0</v>
      </c>
      <c r="U23" s="159">
        <f>SUM(B23:T23)</f>
        <v>12260</v>
      </c>
    </row>
    <row r="24" spans="1:21" ht="18.75" customHeight="1">
      <c r="A24" s="159" t="s">
        <v>314</v>
      </c>
      <c r="B24" s="159">
        <f>B23+'ต.ค.'!B24</f>
        <v>0</v>
      </c>
      <c r="C24" s="159">
        <f>C23+'พ.ย.'!C24</f>
        <v>36780</v>
      </c>
      <c r="D24" s="159">
        <f>D23+'ต.ค.'!D24</f>
        <v>0</v>
      </c>
      <c r="E24" s="159">
        <f>E23+'ต.ค.'!E24</f>
        <v>0</v>
      </c>
      <c r="F24" s="159">
        <f>F23+'ต.ค.'!F24</f>
        <v>0</v>
      </c>
      <c r="G24" s="159">
        <f>G23+'ต.ค.'!G24</f>
        <v>0</v>
      </c>
      <c r="H24" s="159">
        <f>H23+'ต.ค.'!H24</f>
        <v>0</v>
      </c>
      <c r="I24" s="159">
        <f>I23+'ต.ค.'!I24</f>
        <v>0</v>
      </c>
      <c r="J24" s="159">
        <f>J23+'ต.ค.'!J24</f>
        <v>0</v>
      </c>
      <c r="K24" s="159">
        <f>K23+'ต.ค.'!K24</f>
        <v>0</v>
      </c>
      <c r="L24" s="159">
        <f>L23+'ต.ค.'!L24</f>
        <v>0</v>
      </c>
      <c r="M24" s="159">
        <f>M23+'ต.ค.'!M24</f>
        <v>0</v>
      </c>
      <c r="N24" s="159">
        <f>N23+'ต.ค.'!N24</f>
        <v>0</v>
      </c>
      <c r="O24" s="159">
        <f>O23+'ต.ค.'!O24</f>
        <v>0</v>
      </c>
      <c r="P24" s="159">
        <f>P23+'ต.ค.'!P24</f>
        <v>0</v>
      </c>
      <c r="Q24" s="159">
        <f>Q23+'ต.ค.'!Q24</f>
        <v>0</v>
      </c>
      <c r="R24" s="159">
        <f>R23+'ต.ค.'!R24</f>
        <v>0</v>
      </c>
      <c r="S24" s="159">
        <f>S23+'ต.ค.'!S24</f>
        <v>0</v>
      </c>
      <c r="T24" s="159">
        <f>T23+'ต.ค.'!T24</f>
        <v>0</v>
      </c>
      <c r="U24" s="199">
        <f>SUM(B24:T24)</f>
        <v>36780</v>
      </c>
    </row>
    <row r="25" spans="1:21" ht="18.75" customHeight="1">
      <c r="A25" s="161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62"/>
    </row>
    <row r="26" spans="1:21" ht="18.75" customHeight="1">
      <c r="A26" s="159">
        <v>131</v>
      </c>
      <c r="B26" s="159">
        <v>49690</v>
      </c>
      <c r="C26" s="159">
        <v>6270</v>
      </c>
      <c r="D26" s="159">
        <v>0</v>
      </c>
      <c r="E26" s="159">
        <v>9140</v>
      </c>
      <c r="F26" s="159">
        <v>0</v>
      </c>
      <c r="G26" s="159">
        <v>0</v>
      </c>
      <c r="H26" s="159">
        <v>0</v>
      </c>
      <c r="I26" s="159">
        <v>6270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5340</v>
      </c>
      <c r="R26" s="159">
        <v>0</v>
      </c>
      <c r="S26" s="159">
        <v>0</v>
      </c>
      <c r="T26" s="159">
        <v>0</v>
      </c>
      <c r="U26" s="159">
        <f>SUM(B26:T26)</f>
        <v>76710</v>
      </c>
    </row>
    <row r="27" spans="1:21" ht="18.75" customHeight="1">
      <c r="A27" s="159">
        <v>132</v>
      </c>
      <c r="B27" s="159">
        <v>23829</v>
      </c>
      <c r="C27" s="159">
        <v>2730</v>
      </c>
      <c r="D27" s="159">
        <v>0</v>
      </c>
      <c r="E27" s="159">
        <v>15290</v>
      </c>
      <c r="F27" s="159">
        <v>0</v>
      </c>
      <c r="G27" s="159">
        <v>0</v>
      </c>
      <c r="H27" s="159">
        <v>0</v>
      </c>
      <c r="I27" s="159">
        <v>2730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3660</v>
      </c>
      <c r="R27" s="159">
        <v>0</v>
      </c>
      <c r="S27" s="159">
        <v>0</v>
      </c>
      <c r="T27" s="159">
        <v>0</v>
      </c>
      <c r="U27" s="159">
        <f>SUM(B27:T27)</f>
        <v>48239</v>
      </c>
    </row>
    <row r="28" spans="1:21" ht="18.75" customHeight="1">
      <c r="A28" s="159" t="s">
        <v>313</v>
      </c>
      <c r="B28" s="159">
        <f>SUM(B26:B27)</f>
        <v>73519</v>
      </c>
      <c r="C28" s="159">
        <f>SUM(C26:C27)</f>
        <v>9000</v>
      </c>
      <c r="D28" s="159">
        <v>0</v>
      </c>
      <c r="E28" s="159">
        <f>SUM(E26:E27)</f>
        <v>24430</v>
      </c>
      <c r="F28" s="159">
        <v>0</v>
      </c>
      <c r="G28" s="159">
        <v>0</v>
      </c>
      <c r="H28" s="159">
        <v>0</v>
      </c>
      <c r="I28" s="159">
        <f>SUM(I26:I27)</f>
        <v>9000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f>SUM(Q26:Q27)</f>
        <v>9000</v>
      </c>
      <c r="R28" s="159">
        <v>0</v>
      </c>
      <c r="S28" s="159">
        <v>0</v>
      </c>
      <c r="T28" s="159">
        <v>0</v>
      </c>
      <c r="U28" s="159">
        <f>SUM(B28:T28)</f>
        <v>124949</v>
      </c>
    </row>
    <row r="29" spans="1:21" ht="18.75" customHeight="1">
      <c r="A29" s="159" t="s">
        <v>314</v>
      </c>
      <c r="B29" s="159">
        <f>B28+'พ.ย.'!B29</f>
        <v>220557</v>
      </c>
      <c r="C29" s="159">
        <f>C28+'พ.ย.'!C29</f>
        <v>27000</v>
      </c>
      <c r="D29" s="159">
        <f>D28+'พ.ย.'!D29</f>
        <v>0</v>
      </c>
      <c r="E29" s="159">
        <f>E28+'พ.ย.'!E29</f>
        <v>289290</v>
      </c>
      <c r="F29" s="159">
        <f>F28+'พ.ย.'!F29</f>
        <v>0</v>
      </c>
      <c r="G29" s="159">
        <f>G28+'พ.ย.'!G29</f>
        <v>0</v>
      </c>
      <c r="H29" s="159">
        <f>H28+'พ.ย.'!H29</f>
        <v>0</v>
      </c>
      <c r="I29" s="159">
        <f>I28+'พ.ย.'!I29</f>
        <v>27000</v>
      </c>
      <c r="J29" s="159">
        <f>J28+'พ.ย.'!J29</f>
        <v>0</v>
      </c>
      <c r="K29" s="159">
        <f>K28+'พ.ย.'!K29</f>
        <v>0</v>
      </c>
      <c r="L29" s="159">
        <f>L28+'พ.ย.'!L29</f>
        <v>0</v>
      </c>
      <c r="M29" s="159">
        <f>M28+'พ.ย.'!M29</f>
        <v>0</v>
      </c>
      <c r="N29" s="159">
        <f>N28+'พ.ย.'!N29</f>
        <v>0</v>
      </c>
      <c r="O29" s="159">
        <f>O28+'พ.ย.'!O29</f>
        <v>0</v>
      </c>
      <c r="P29" s="159">
        <f>P28+'พ.ย.'!P29</f>
        <v>0</v>
      </c>
      <c r="Q29" s="159">
        <f>Q28+'พ.ย.'!Q29</f>
        <v>27000</v>
      </c>
      <c r="R29" s="159">
        <f>R28+'ต.ค.'!R29</f>
        <v>0</v>
      </c>
      <c r="S29" s="159">
        <f>S28+'ต.ค.'!S29</f>
        <v>0</v>
      </c>
      <c r="T29" s="159">
        <f>T28+'ต.ค.'!T29</f>
        <v>0</v>
      </c>
      <c r="U29" s="199">
        <f>SUM(B29:T29)</f>
        <v>590847</v>
      </c>
    </row>
    <row r="30" spans="1:21" ht="19.5" customHeight="1">
      <c r="A30" s="555" t="s">
        <v>275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</row>
    <row r="31" spans="1:21" ht="19.5" customHeight="1">
      <c r="A31" s="556" t="str">
        <f>A2</f>
        <v>รายจ่ายตามงบประมาณ  ประจำเดือน ธันวาคม  2556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</row>
    <row r="32" spans="1:21" ht="19.5" customHeight="1">
      <c r="A32" s="152" t="s">
        <v>276</v>
      </c>
      <c r="B32" s="557" t="s">
        <v>277</v>
      </c>
      <c r="C32" s="558"/>
      <c r="D32" s="154" t="s">
        <v>278</v>
      </c>
      <c r="E32" s="559" t="s">
        <v>279</v>
      </c>
      <c r="F32" s="559"/>
      <c r="G32" s="154" t="s">
        <v>280</v>
      </c>
      <c r="H32" s="154" t="s">
        <v>281</v>
      </c>
      <c r="I32" s="557" t="s">
        <v>282</v>
      </c>
      <c r="J32" s="560"/>
      <c r="K32" s="558"/>
      <c r="L32" s="153" t="s">
        <v>283</v>
      </c>
      <c r="M32" s="559" t="s">
        <v>284</v>
      </c>
      <c r="N32" s="559"/>
      <c r="O32" s="559"/>
      <c r="P32" s="154" t="s">
        <v>285</v>
      </c>
      <c r="Q32" s="559" t="s">
        <v>286</v>
      </c>
      <c r="R32" s="559"/>
      <c r="S32" s="154" t="s">
        <v>287</v>
      </c>
      <c r="T32" s="154" t="s">
        <v>288</v>
      </c>
      <c r="U32" s="561" t="s">
        <v>81</v>
      </c>
    </row>
    <row r="33" spans="1:21" ht="19.5" customHeight="1">
      <c r="A33" s="163" t="s">
        <v>289</v>
      </c>
      <c r="B33" s="156" t="s">
        <v>290</v>
      </c>
      <c r="C33" s="156" t="s">
        <v>291</v>
      </c>
      <c r="D33" s="156" t="s">
        <v>292</v>
      </c>
      <c r="E33" s="156" t="s">
        <v>293</v>
      </c>
      <c r="F33" s="156" t="s">
        <v>294</v>
      </c>
      <c r="G33" s="156" t="s">
        <v>295</v>
      </c>
      <c r="H33" s="156" t="s">
        <v>296</v>
      </c>
      <c r="I33" s="156" t="s">
        <v>297</v>
      </c>
      <c r="J33" s="156" t="s">
        <v>298</v>
      </c>
      <c r="K33" s="156" t="s">
        <v>299</v>
      </c>
      <c r="L33" s="156" t="s">
        <v>300</v>
      </c>
      <c r="M33" s="156" t="s">
        <v>301</v>
      </c>
      <c r="N33" s="156" t="s">
        <v>302</v>
      </c>
      <c r="O33" s="156" t="s">
        <v>303</v>
      </c>
      <c r="P33" s="156" t="s">
        <v>304</v>
      </c>
      <c r="Q33" s="156" t="s">
        <v>305</v>
      </c>
      <c r="R33" s="156" t="s">
        <v>306</v>
      </c>
      <c r="S33" s="156" t="s">
        <v>307</v>
      </c>
      <c r="T33" s="156" t="s">
        <v>308</v>
      </c>
      <c r="U33" s="562"/>
    </row>
    <row r="34" spans="1:21" ht="19.5" customHeight="1">
      <c r="A34" s="164" t="s">
        <v>193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7"/>
      <c r="U34" s="159"/>
    </row>
    <row r="35" spans="1:21" ht="19.5" customHeight="1">
      <c r="A35" s="165">
        <v>201</v>
      </c>
      <c r="B35" s="159">
        <v>229200</v>
      </c>
      <c r="C35" s="159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f aca="true" t="shared" si="3" ref="U35:U45">SUM(B35:T35)</f>
        <v>229200</v>
      </c>
    </row>
    <row r="36" spans="1:21" ht="19.5" customHeight="1">
      <c r="A36" s="165">
        <v>203</v>
      </c>
      <c r="B36" s="159">
        <v>0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f t="shared" si="3"/>
        <v>0</v>
      </c>
    </row>
    <row r="37" spans="1:21" ht="19.5" customHeight="1">
      <c r="A37" s="166">
        <v>204</v>
      </c>
      <c r="B37" s="167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f t="shared" si="3"/>
        <v>0</v>
      </c>
    </row>
    <row r="38" spans="1:21" ht="19.5" customHeight="1">
      <c r="A38" s="166">
        <v>205</v>
      </c>
      <c r="B38" s="159">
        <v>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f t="shared" si="3"/>
        <v>0</v>
      </c>
    </row>
    <row r="39" spans="1:21" ht="19.5" customHeight="1">
      <c r="A39" s="166">
        <v>206</v>
      </c>
      <c r="B39" s="159">
        <v>9700</v>
      </c>
      <c r="C39" s="159">
        <v>1500</v>
      </c>
      <c r="D39" s="159">
        <v>0</v>
      </c>
      <c r="E39" s="159">
        <v>1600</v>
      </c>
      <c r="F39" s="159">
        <v>0</v>
      </c>
      <c r="G39" s="159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68">
        <v>0</v>
      </c>
      <c r="U39" s="159">
        <f t="shared" si="3"/>
        <v>12800</v>
      </c>
    </row>
    <row r="40" spans="1:21" ht="19.5" customHeight="1">
      <c r="A40" s="166">
        <v>207</v>
      </c>
      <c r="B40" s="167">
        <v>1700</v>
      </c>
      <c r="C40" s="159">
        <v>1700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f t="shared" si="3"/>
        <v>3400</v>
      </c>
    </row>
    <row r="41" spans="1:21" ht="19.5" customHeight="1">
      <c r="A41" s="166">
        <v>208</v>
      </c>
      <c r="B41" s="167">
        <v>0</v>
      </c>
      <c r="C41" s="159">
        <v>540</v>
      </c>
      <c r="D41" s="159">
        <v>0</v>
      </c>
      <c r="E41" s="167">
        <v>0</v>
      </c>
      <c r="F41" s="159">
        <v>0</v>
      </c>
      <c r="G41" s="159">
        <v>0</v>
      </c>
      <c r="H41" s="159">
        <v>0</v>
      </c>
      <c r="I41" s="159">
        <v>100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f t="shared" si="3"/>
        <v>640</v>
      </c>
    </row>
    <row r="42" spans="1:21" ht="19.5" customHeight="1">
      <c r="A42" s="166">
        <v>209</v>
      </c>
      <c r="B42" s="159"/>
      <c r="C42" s="159"/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/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f t="shared" si="3"/>
        <v>0</v>
      </c>
    </row>
    <row r="43" spans="1:21" ht="19.5" customHeight="1">
      <c r="A43" s="166">
        <v>211</v>
      </c>
      <c r="B43" s="159">
        <v>0</v>
      </c>
      <c r="C43" s="159">
        <v>0</v>
      </c>
      <c r="D43" s="159">
        <v>0</v>
      </c>
      <c r="E43" s="159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f t="shared" si="3"/>
        <v>0</v>
      </c>
    </row>
    <row r="44" spans="1:21" ht="19.5" customHeight="1">
      <c r="A44" s="166">
        <v>212</v>
      </c>
      <c r="B44" s="159">
        <v>0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f t="shared" si="3"/>
        <v>0</v>
      </c>
    </row>
    <row r="45" spans="1:21" ht="19.5" customHeight="1">
      <c r="A45" s="166" t="s">
        <v>313</v>
      </c>
      <c r="B45" s="159">
        <f aca="true" t="shared" si="4" ref="B45:T45">SUM(B35:B44)</f>
        <v>240600</v>
      </c>
      <c r="C45" s="159">
        <f t="shared" si="4"/>
        <v>3740</v>
      </c>
      <c r="D45" s="159">
        <f t="shared" si="4"/>
        <v>0</v>
      </c>
      <c r="E45" s="159">
        <f t="shared" si="4"/>
        <v>1600</v>
      </c>
      <c r="F45" s="159">
        <f t="shared" si="4"/>
        <v>0</v>
      </c>
      <c r="G45" s="159">
        <f t="shared" si="4"/>
        <v>0</v>
      </c>
      <c r="H45" s="159">
        <f t="shared" si="4"/>
        <v>0</v>
      </c>
      <c r="I45" s="159">
        <f t="shared" si="4"/>
        <v>100</v>
      </c>
      <c r="J45" s="159">
        <f t="shared" si="4"/>
        <v>0</v>
      </c>
      <c r="K45" s="159">
        <f t="shared" si="4"/>
        <v>0</v>
      </c>
      <c r="L45" s="159">
        <f t="shared" si="4"/>
        <v>0</v>
      </c>
      <c r="M45" s="159">
        <f t="shared" si="4"/>
        <v>0</v>
      </c>
      <c r="N45" s="159">
        <f t="shared" si="4"/>
        <v>0</v>
      </c>
      <c r="O45" s="159">
        <f t="shared" si="4"/>
        <v>0</v>
      </c>
      <c r="P45" s="159">
        <f t="shared" si="4"/>
        <v>0</v>
      </c>
      <c r="Q45" s="159">
        <f t="shared" si="4"/>
        <v>0</v>
      </c>
      <c r="R45" s="159">
        <f t="shared" si="4"/>
        <v>0</v>
      </c>
      <c r="S45" s="159">
        <f t="shared" si="4"/>
        <v>0</v>
      </c>
      <c r="T45" s="159">
        <f t="shared" si="4"/>
        <v>0</v>
      </c>
      <c r="U45" s="159">
        <f t="shared" si="3"/>
        <v>246040</v>
      </c>
    </row>
    <row r="46" spans="1:21" ht="19.5" customHeight="1">
      <c r="A46" s="166" t="s">
        <v>315</v>
      </c>
      <c r="B46" s="159">
        <f>B45+'พ.ย.'!B46</f>
        <v>742470</v>
      </c>
      <c r="C46" s="159">
        <f>C45+'พ.ย.'!C46</f>
        <v>6740</v>
      </c>
      <c r="D46" s="159">
        <f>D45+'พ.ย.'!D46</f>
        <v>0</v>
      </c>
      <c r="E46" s="159">
        <f>E45+'พ.ย.'!E46</f>
        <v>4800</v>
      </c>
      <c r="F46" s="159">
        <f>F45+'พ.ย.'!F46</f>
        <v>0</v>
      </c>
      <c r="G46" s="159">
        <f>G45+'พ.ย.'!G46</f>
        <v>0</v>
      </c>
      <c r="H46" s="159">
        <f>H45+'พ.ย.'!H46</f>
        <v>0</v>
      </c>
      <c r="I46" s="159">
        <f>I45+'พ.ย.'!I46</f>
        <v>12100</v>
      </c>
      <c r="J46" s="159">
        <f>J45+'พ.ย.'!J46</f>
        <v>0</v>
      </c>
      <c r="K46" s="159">
        <f>K45+'พ.ย.'!K46</f>
        <v>0</v>
      </c>
      <c r="L46" s="159">
        <f>L45+'พ.ย.'!L46</f>
        <v>0</v>
      </c>
      <c r="M46" s="159">
        <f>M45+'พ.ย.'!M46</f>
        <v>0</v>
      </c>
      <c r="N46" s="159">
        <f>N45+'พ.ย.'!N46</f>
        <v>0</v>
      </c>
      <c r="O46" s="159">
        <f>O45+'พ.ย.'!O46</f>
        <v>0</v>
      </c>
      <c r="P46" s="159">
        <f>P45+'พ.ย.'!P46</f>
        <v>0</v>
      </c>
      <c r="Q46" s="159">
        <f>Q45+'พ.ย.'!Q46</f>
        <v>0</v>
      </c>
      <c r="R46" s="159">
        <f>R45+'พ.ย.'!R46</f>
        <v>0</v>
      </c>
      <c r="S46" s="159">
        <f>S45+'พ.ย.'!S46</f>
        <v>0</v>
      </c>
      <c r="T46" s="159">
        <f>T45+'พ.ย.'!T46</f>
        <v>0</v>
      </c>
      <c r="U46" s="199">
        <f>SUM(B46:T46)</f>
        <v>766110</v>
      </c>
    </row>
    <row r="47" spans="1:21" ht="19.5" customHeight="1">
      <c r="A47" s="169">
        <v>250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</row>
    <row r="48" spans="1:21" ht="19.5" customHeight="1">
      <c r="A48" s="166">
        <v>251</v>
      </c>
      <c r="B48" s="170">
        <v>7500</v>
      </c>
      <c r="C48" s="170">
        <v>0</v>
      </c>
      <c r="D48" s="170">
        <v>0</v>
      </c>
      <c r="E48" s="170">
        <v>0</v>
      </c>
      <c r="F48" s="170">
        <v>0</v>
      </c>
      <c r="G48" s="170">
        <v>0</v>
      </c>
      <c r="H48" s="170">
        <v>0</v>
      </c>
      <c r="I48" s="171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59">
        <v>0</v>
      </c>
      <c r="T48" s="170">
        <v>0</v>
      </c>
      <c r="U48" s="186">
        <f aca="true" t="shared" si="5" ref="U48:U53">SUM(B48:T48)</f>
        <v>7500</v>
      </c>
    </row>
    <row r="49" spans="1:21" ht="19.5" customHeight="1">
      <c r="A49" s="166">
        <v>252</v>
      </c>
      <c r="B49" s="172">
        <v>0</v>
      </c>
      <c r="C49" s="173">
        <v>0</v>
      </c>
      <c r="D49" s="170">
        <v>0</v>
      </c>
      <c r="E49" s="170">
        <v>0</v>
      </c>
      <c r="F49" s="170">
        <v>0</v>
      </c>
      <c r="G49" s="170">
        <v>0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59">
        <v>0</v>
      </c>
      <c r="T49" s="170">
        <v>0</v>
      </c>
      <c r="U49" s="186">
        <f t="shared" si="5"/>
        <v>0</v>
      </c>
    </row>
    <row r="50" spans="1:21" ht="19.5" customHeight="1">
      <c r="A50" s="166">
        <v>253</v>
      </c>
      <c r="B50" s="170">
        <v>2120</v>
      </c>
      <c r="C50" s="170">
        <v>0</v>
      </c>
      <c r="D50" s="170">
        <v>0</v>
      </c>
      <c r="E50" s="170">
        <v>0</v>
      </c>
      <c r="F50" s="170">
        <v>0</v>
      </c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59">
        <v>0</v>
      </c>
      <c r="T50" s="170">
        <v>0</v>
      </c>
      <c r="U50" s="186">
        <f t="shared" si="5"/>
        <v>2120</v>
      </c>
    </row>
    <row r="51" spans="1:21" ht="19.5" customHeight="1">
      <c r="A51" s="166">
        <v>254</v>
      </c>
      <c r="B51" s="172">
        <v>0</v>
      </c>
      <c r="C51" s="170">
        <v>0</v>
      </c>
      <c r="D51" s="170">
        <v>0</v>
      </c>
      <c r="E51" s="171">
        <v>4816</v>
      </c>
      <c r="F51" s="170">
        <v>0</v>
      </c>
      <c r="G51" s="170">
        <v>0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70200</v>
      </c>
      <c r="O51" s="170">
        <v>0</v>
      </c>
      <c r="P51" s="170">
        <v>0</v>
      </c>
      <c r="Q51" s="170">
        <v>0</v>
      </c>
      <c r="R51" s="170">
        <v>0</v>
      </c>
      <c r="S51" s="159">
        <v>0</v>
      </c>
      <c r="T51" s="170">
        <v>0</v>
      </c>
      <c r="U51" s="186">
        <f t="shared" si="5"/>
        <v>75016</v>
      </c>
    </row>
    <row r="52" spans="1:21" ht="19.5" customHeight="1">
      <c r="A52" s="166" t="s">
        <v>313</v>
      </c>
      <c r="B52" s="438">
        <f>SUM(B48:B51)</f>
        <v>9620</v>
      </c>
      <c r="C52" s="438">
        <f aca="true" t="shared" si="6" ref="C52:T52">SUM(C48:C51)</f>
        <v>0</v>
      </c>
      <c r="D52" s="438">
        <f t="shared" si="6"/>
        <v>0</v>
      </c>
      <c r="E52" s="438">
        <f t="shared" si="6"/>
        <v>4816</v>
      </c>
      <c r="F52" s="438">
        <f t="shared" si="6"/>
        <v>0</v>
      </c>
      <c r="G52" s="438">
        <f t="shared" si="6"/>
        <v>0</v>
      </c>
      <c r="H52" s="438">
        <f t="shared" si="6"/>
        <v>0</v>
      </c>
      <c r="I52" s="438">
        <f t="shared" si="6"/>
        <v>0</v>
      </c>
      <c r="J52" s="438">
        <f t="shared" si="6"/>
        <v>0</v>
      </c>
      <c r="K52" s="438">
        <f t="shared" si="6"/>
        <v>0</v>
      </c>
      <c r="L52" s="438">
        <f t="shared" si="6"/>
        <v>0</v>
      </c>
      <c r="M52" s="438">
        <f t="shared" si="6"/>
        <v>0</v>
      </c>
      <c r="N52" s="439">
        <f t="shared" si="6"/>
        <v>70200</v>
      </c>
      <c r="O52" s="438">
        <f t="shared" si="6"/>
        <v>0</v>
      </c>
      <c r="P52" s="438">
        <f t="shared" si="6"/>
        <v>0</v>
      </c>
      <c r="Q52" s="438">
        <f t="shared" si="6"/>
        <v>0</v>
      </c>
      <c r="R52" s="438">
        <f t="shared" si="6"/>
        <v>0</v>
      </c>
      <c r="S52" s="438">
        <f t="shared" si="6"/>
        <v>0</v>
      </c>
      <c r="T52" s="438">
        <f t="shared" si="6"/>
        <v>0</v>
      </c>
      <c r="U52" s="186">
        <f t="shared" si="5"/>
        <v>84636</v>
      </c>
    </row>
    <row r="53" spans="1:21" ht="19.5" customHeight="1">
      <c r="A53" s="166" t="s">
        <v>314</v>
      </c>
      <c r="B53" s="159">
        <f>B52+'พ.ย.'!B53</f>
        <v>64607</v>
      </c>
      <c r="C53" s="159">
        <f>C52+'พ.ย.'!C53</f>
        <v>0</v>
      </c>
      <c r="D53" s="159">
        <f>D52+'พ.ย.'!D53</f>
        <v>0</v>
      </c>
      <c r="E53" s="159">
        <f>E52+'พ.ย.'!E53</f>
        <v>8816</v>
      </c>
      <c r="F53" s="159">
        <f>F52+'พ.ย.'!F53</f>
        <v>0</v>
      </c>
      <c r="G53" s="159">
        <f>G52+'พ.ย.'!G53</f>
        <v>0</v>
      </c>
      <c r="H53" s="159">
        <f>H52+'พ.ย.'!H53</f>
        <v>0</v>
      </c>
      <c r="I53" s="159">
        <f>I52+'พ.ย.'!I53</f>
        <v>0</v>
      </c>
      <c r="J53" s="159">
        <f>J52+'พ.ย.'!J53</f>
        <v>0</v>
      </c>
      <c r="K53" s="159">
        <f>K52+'พ.ย.'!K53</f>
        <v>0</v>
      </c>
      <c r="L53" s="159">
        <f>L52+'พ.ย.'!L53</f>
        <v>0</v>
      </c>
      <c r="M53" s="159">
        <f>M52+'พ.ย.'!M53</f>
        <v>0</v>
      </c>
      <c r="N53" s="159">
        <f>N52+'พ.ย.'!N53</f>
        <v>117700</v>
      </c>
      <c r="O53" s="159">
        <f>O52+'พ.ย.'!O53</f>
        <v>0</v>
      </c>
      <c r="P53" s="159">
        <f>P52+'พ.ย.'!P53</f>
        <v>0</v>
      </c>
      <c r="Q53" s="159">
        <f>Q52+'พ.ย.'!Q53</f>
        <v>0</v>
      </c>
      <c r="R53" s="159">
        <f>R52+'พ.ย.'!R53</f>
        <v>0</v>
      </c>
      <c r="S53" s="159">
        <f>S52+'พ.ย.'!S53</f>
        <v>0</v>
      </c>
      <c r="T53" s="159">
        <f>T52+'พ.ย.'!T53</f>
        <v>0</v>
      </c>
      <c r="U53" s="436">
        <f t="shared" si="5"/>
        <v>191123</v>
      </c>
    </row>
    <row r="54" spans="1:21" ht="19.5" customHeight="1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8"/>
    </row>
    <row r="55" spans="1:21" ht="19.5" customHeight="1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8"/>
    </row>
    <row r="56" spans="1:21" ht="19.5" customHeight="1">
      <c r="A56" s="176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8"/>
    </row>
    <row r="57" spans="1:21" ht="19.5" customHeight="1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8"/>
    </row>
    <row r="58" spans="1:21" ht="19.5" customHeight="1">
      <c r="A58" s="555" t="s">
        <v>275</v>
      </c>
      <c r="B58" s="555"/>
      <c r="C58" s="555"/>
      <c r="D58" s="555"/>
      <c r="E58" s="555"/>
      <c r="F58" s="555"/>
      <c r="G58" s="555"/>
      <c r="H58" s="555"/>
      <c r="I58" s="555"/>
      <c r="J58" s="555"/>
      <c r="K58" s="555"/>
      <c r="L58" s="555"/>
      <c r="M58" s="555"/>
      <c r="N58" s="555"/>
      <c r="O58" s="555"/>
      <c r="P58" s="555"/>
      <c r="Q58" s="555"/>
      <c r="R58" s="555"/>
      <c r="S58" s="555"/>
      <c r="T58" s="555"/>
      <c r="U58" s="555"/>
    </row>
    <row r="59" spans="1:21" ht="19.5" customHeight="1">
      <c r="A59" s="556" t="str">
        <f>A31</f>
        <v>รายจ่ายตามงบประมาณ  ประจำเดือน ธันวาคม  2556</v>
      </c>
      <c r="B59" s="556"/>
      <c r="C59" s="556"/>
      <c r="D59" s="556"/>
      <c r="E59" s="556"/>
      <c r="F59" s="556"/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6"/>
      <c r="T59" s="556"/>
      <c r="U59" s="556"/>
    </row>
    <row r="60" spans="1:21" ht="19.5" customHeight="1">
      <c r="A60" s="152" t="s">
        <v>276</v>
      </c>
      <c r="B60" s="557" t="s">
        <v>277</v>
      </c>
      <c r="C60" s="558"/>
      <c r="D60" s="154" t="s">
        <v>278</v>
      </c>
      <c r="E60" s="559" t="s">
        <v>279</v>
      </c>
      <c r="F60" s="559"/>
      <c r="G60" s="154" t="s">
        <v>280</v>
      </c>
      <c r="H60" s="154" t="s">
        <v>281</v>
      </c>
      <c r="I60" s="557" t="s">
        <v>282</v>
      </c>
      <c r="J60" s="560"/>
      <c r="K60" s="558"/>
      <c r="L60" s="153" t="s">
        <v>283</v>
      </c>
      <c r="M60" s="559" t="s">
        <v>284</v>
      </c>
      <c r="N60" s="559"/>
      <c r="O60" s="559"/>
      <c r="P60" s="154" t="s">
        <v>285</v>
      </c>
      <c r="Q60" s="559" t="s">
        <v>286</v>
      </c>
      <c r="R60" s="559"/>
      <c r="S60" s="154" t="s">
        <v>287</v>
      </c>
      <c r="T60" s="154" t="s">
        <v>288</v>
      </c>
      <c r="U60" s="561" t="s">
        <v>81</v>
      </c>
    </row>
    <row r="61" spans="1:21" ht="19.5" customHeight="1">
      <c r="A61" s="163" t="s">
        <v>289</v>
      </c>
      <c r="B61" s="156" t="s">
        <v>290</v>
      </c>
      <c r="C61" s="156" t="s">
        <v>291</v>
      </c>
      <c r="D61" s="156" t="s">
        <v>292</v>
      </c>
      <c r="E61" s="156" t="s">
        <v>293</v>
      </c>
      <c r="F61" s="156" t="s">
        <v>294</v>
      </c>
      <c r="G61" s="156" t="s">
        <v>295</v>
      </c>
      <c r="H61" s="156" t="s">
        <v>296</v>
      </c>
      <c r="I61" s="156" t="s">
        <v>297</v>
      </c>
      <c r="J61" s="156" t="s">
        <v>298</v>
      </c>
      <c r="K61" s="156" t="s">
        <v>299</v>
      </c>
      <c r="L61" s="156" t="s">
        <v>300</v>
      </c>
      <c r="M61" s="156" t="s">
        <v>301</v>
      </c>
      <c r="N61" s="156" t="s">
        <v>302</v>
      </c>
      <c r="O61" s="156" t="s">
        <v>303</v>
      </c>
      <c r="P61" s="156" t="s">
        <v>304</v>
      </c>
      <c r="Q61" s="156" t="s">
        <v>305</v>
      </c>
      <c r="R61" s="156" t="s">
        <v>306</v>
      </c>
      <c r="S61" s="156" t="s">
        <v>307</v>
      </c>
      <c r="T61" s="156" t="s">
        <v>308</v>
      </c>
      <c r="U61" s="562"/>
    </row>
    <row r="62" spans="1:21" ht="19.5" customHeight="1">
      <c r="A62" s="179">
        <v>270</v>
      </c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7"/>
      <c r="U62" s="159"/>
    </row>
    <row r="63" spans="1:21" ht="19.5" customHeight="1">
      <c r="A63" s="165">
        <v>271</v>
      </c>
      <c r="B63" s="167">
        <v>1960</v>
      </c>
      <c r="C63" s="180">
        <v>5489.55</v>
      </c>
      <c r="D63" s="159">
        <v>0</v>
      </c>
      <c r="E63" s="181">
        <v>0</v>
      </c>
      <c r="F63" s="159">
        <v>0</v>
      </c>
      <c r="G63" s="159">
        <v>0</v>
      </c>
      <c r="H63" s="159">
        <v>0</v>
      </c>
      <c r="I63" s="170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/>
      <c r="R63" s="159">
        <v>0</v>
      </c>
      <c r="S63" s="159">
        <v>0</v>
      </c>
      <c r="T63" s="159">
        <v>0</v>
      </c>
      <c r="U63" s="186">
        <f aca="true" t="shared" si="7" ref="U63:U73">SUM(B63:T63)</f>
        <v>7449.55</v>
      </c>
    </row>
    <row r="64" spans="1:21" ht="19.5" customHeight="1">
      <c r="A64" s="165">
        <v>272</v>
      </c>
      <c r="B64" s="167">
        <v>0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70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86">
        <f t="shared" si="7"/>
        <v>0</v>
      </c>
    </row>
    <row r="65" spans="1:21" ht="19.5" customHeight="1">
      <c r="A65" s="165">
        <v>273</v>
      </c>
      <c r="B65" s="167">
        <v>0</v>
      </c>
      <c r="C65" s="159">
        <v>0</v>
      </c>
      <c r="D65" s="159">
        <v>0</v>
      </c>
      <c r="E65" s="159">
        <v>0</v>
      </c>
      <c r="F65" s="159">
        <v>0</v>
      </c>
      <c r="G65" s="159">
        <v>0</v>
      </c>
      <c r="H65" s="159">
        <v>0</v>
      </c>
      <c r="I65" s="167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86">
        <f t="shared" si="7"/>
        <v>0</v>
      </c>
    </row>
    <row r="66" spans="1:21" ht="19.5" customHeight="1">
      <c r="A66" s="165">
        <v>274</v>
      </c>
      <c r="B66" s="167">
        <v>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0</v>
      </c>
      <c r="I66" s="170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  <c r="S66" s="159">
        <v>0</v>
      </c>
      <c r="T66" s="159">
        <v>0</v>
      </c>
      <c r="U66" s="186">
        <f t="shared" si="7"/>
        <v>0</v>
      </c>
    </row>
    <row r="67" spans="1:21" ht="19.5" customHeight="1">
      <c r="A67" s="166">
        <v>275</v>
      </c>
      <c r="B67" s="167">
        <v>0</v>
      </c>
      <c r="C67" s="159">
        <v>0</v>
      </c>
      <c r="D67" s="159">
        <v>0</v>
      </c>
      <c r="E67" s="159">
        <v>0</v>
      </c>
      <c r="F67" s="159">
        <v>0</v>
      </c>
      <c r="G67" s="159">
        <v>0</v>
      </c>
      <c r="H67" s="159">
        <v>0</v>
      </c>
      <c r="I67" s="167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86">
        <f t="shared" si="7"/>
        <v>0</v>
      </c>
    </row>
    <row r="68" spans="1:21" ht="19.5" customHeight="1">
      <c r="A68" s="166">
        <v>276</v>
      </c>
      <c r="B68" s="167">
        <v>10854</v>
      </c>
      <c r="C68" s="167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67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86">
        <f t="shared" si="7"/>
        <v>10854</v>
      </c>
    </row>
    <row r="69" spans="1:21" ht="19.5" customHeight="1">
      <c r="A69" s="166">
        <v>277</v>
      </c>
      <c r="B69" s="167">
        <v>0</v>
      </c>
      <c r="C69" s="167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67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67">
        <v>0</v>
      </c>
      <c r="R69" s="159">
        <v>0</v>
      </c>
      <c r="S69" s="159">
        <v>0</v>
      </c>
      <c r="T69" s="159">
        <v>0</v>
      </c>
      <c r="U69" s="186">
        <f t="shared" si="7"/>
        <v>0</v>
      </c>
    </row>
    <row r="70" spans="1:21" ht="19.5" customHeight="1">
      <c r="A70" s="166">
        <v>279</v>
      </c>
      <c r="B70" s="167">
        <v>0</v>
      </c>
      <c r="C70" s="167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67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67"/>
      <c r="R70" s="159">
        <v>0</v>
      </c>
      <c r="S70" s="159">
        <v>0</v>
      </c>
      <c r="T70" s="159">
        <v>0</v>
      </c>
      <c r="U70" s="186">
        <f t="shared" si="7"/>
        <v>0</v>
      </c>
    </row>
    <row r="71" spans="1:21" ht="19.5" customHeight="1">
      <c r="A71" s="166">
        <v>281</v>
      </c>
      <c r="B71" s="167">
        <v>0</v>
      </c>
      <c r="C71" s="167">
        <v>0</v>
      </c>
      <c r="D71" s="159">
        <v>0</v>
      </c>
      <c r="E71" s="167">
        <v>0</v>
      </c>
      <c r="F71" s="159">
        <v>0</v>
      </c>
      <c r="G71" s="159">
        <v>0</v>
      </c>
      <c r="H71" s="159">
        <v>0</v>
      </c>
      <c r="I71" s="167">
        <v>0</v>
      </c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67">
        <v>0</v>
      </c>
      <c r="R71" s="159">
        <v>0</v>
      </c>
      <c r="S71" s="159">
        <v>0</v>
      </c>
      <c r="T71" s="159">
        <v>0</v>
      </c>
      <c r="U71" s="186">
        <f t="shared" si="7"/>
        <v>0</v>
      </c>
    </row>
    <row r="72" spans="1:21" ht="19.5" customHeight="1">
      <c r="A72" s="166">
        <v>282</v>
      </c>
      <c r="B72" s="167">
        <v>0</v>
      </c>
      <c r="C72" s="170">
        <v>0</v>
      </c>
      <c r="D72" s="159">
        <v>0</v>
      </c>
      <c r="E72" s="170">
        <v>10762</v>
      </c>
      <c r="F72" s="159">
        <v>0</v>
      </c>
      <c r="G72" s="159">
        <v>0</v>
      </c>
      <c r="H72" s="159">
        <v>0</v>
      </c>
      <c r="I72" s="170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67">
        <v>0</v>
      </c>
      <c r="R72" s="159">
        <v>0</v>
      </c>
      <c r="S72" s="159">
        <v>0</v>
      </c>
      <c r="T72" s="159">
        <v>0</v>
      </c>
      <c r="U72" s="186">
        <f t="shared" si="7"/>
        <v>10762</v>
      </c>
    </row>
    <row r="73" spans="1:21" ht="19.5" customHeight="1">
      <c r="A73" s="166" t="s">
        <v>313</v>
      </c>
      <c r="B73" s="167">
        <f>SUM(B63:B72)</f>
        <v>12814</v>
      </c>
      <c r="C73" s="182">
        <f aca="true" t="shared" si="8" ref="C73:T73">SUM(C63:C72)</f>
        <v>5489.55</v>
      </c>
      <c r="D73" s="167">
        <f t="shared" si="8"/>
        <v>0</v>
      </c>
      <c r="E73" s="171">
        <f t="shared" si="8"/>
        <v>10762</v>
      </c>
      <c r="F73" s="167">
        <f t="shared" si="8"/>
        <v>0</v>
      </c>
      <c r="G73" s="167">
        <f t="shared" si="8"/>
        <v>0</v>
      </c>
      <c r="H73" s="167">
        <f t="shared" si="8"/>
        <v>0</v>
      </c>
      <c r="I73" s="167">
        <f t="shared" si="8"/>
        <v>0</v>
      </c>
      <c r="J73" s="167">
        <f t="shared" si="8"/>
        <v>0</v>
      </c>
      <c r="K73" s="167">
        <f t="shared" si="8"/>
        <v>0</v>
      </c>
      <c r="L73" s="167">
        <f t="shared" si="8"/>
        <v>0</v>
      </c>
      <c r="M73" s="167">
        <f t="shared" si="8"/>
        <v>0</v>
      </c>
      <c r="N73" s="167">
        <f t="shared" si="8"/>
        <v>0</v>
      </c>
      <c r="O73" s="167">
        <f t="shared" si="8"/>
        <v>0</v>
      </c>
      <c r="P73" s="167">
        <f t="shared" si="8"/>
        <v>0</v>
      </c>
      <c r="Q73" s="167">
        <f t="shared" si="8"/>
        <v>0</v>
      </c>
      <c r="R73" s="167">
        <f t="shared" si="8"/>
        <v>0</v>
      </c>
      <c r="S73" s="167">
        <f t="shared" si="8"/>
        <v>0</v>
      </c>
      <c r="T73" s="167">
        <f t="shared" si="8"/>
        <v>0</v>
      </c>
      <c r="U73" s="186">
        <f t="shared" si="7"/>
        <v>29065.55</v>
      </c>
    </row>
    <row r="74" spans="1:21" ht="19.5" customHeight="1">
      <c r="A74" s="166" t="s">
        <v>315</v>
      </c>
      <c r="B74" s="159">
        <f>B73+'พ.ย.'!B74</f>
        <v>25772.6</v>
      </c>
      <c r="C74" s="159">
        <f>C73+'พ.ย.'!C74</f>
        <v>12089.55</v>
      </c>
      <c r="D74" s="159">
        <f>D73+'พ.ย.'!D74</f>
        <v>0</v>
      </c>
      <c r="E74" s="159">
        <f>E73+'พ.ย.'!E74</f>
        <v>10762</v>
      </c>
      <c r="F74" s="159">
        <f>F73+'พ.ย.'!F74</f>
        <v>0</v>
      </c>
      <c r="G74" s="159">
        <f>G73+'พ.ย.'!G74</f>
        <v>0</v>
      </c>
      <c r="H74" s="159">
        <f>H73+'พ.ย.'!H74</f>
        <v>0</v>
      </c>
      <c r="I74" s="159">
        <f>I73+'พ.ย.'!I74</f>
        <v>0</v>
      </c>
      <c r="J74" s="159">
        <f>J73+'พ.ย.'!J74</f>
        <v>0</v>
      </c>
      <c r="K74" s="159">
        <f>K73+'พ.ย.'!K74</f>
        <v>0</v>
      </c>
      <c r="L74" s="159">
        <f>L73+'พ.ย.'!L74</f>
        <v>0</v>
      </c>
      <c r="M74" s="159">
        <f>M73+'พ.ย.'!M74</f>
        <v>0</v>
      </c>
      <c r="N74" s="159">
        <f>N73+'พ.ย.'!N74</f>
        <v>0</v>
      </c>
      <c r="O74" s="159">
        <f>O73+'พ.ย.'!O74</f>
        <v>0</v>
      </c>
      <c r="P74" s="159">
        <f>P73+'พ.ย.'!P74</f>
        <v>0</v>
      </c>
      <c r="Q74" s="159">
        <f>Q73+'พ.ย.'!Q74</f>
        <v>0</v>
      </c>
      <c r="R74" s="159">
        <f>R73+'พ.ย.'!R74</f>
        <v>0</v>
      </c>
      <c r="S74" s="159">
        <f>S73+'พ.ย.'!S74</f>
        <v>0</v>
      </c>
      <c r="T74" s="159">
        <f>T73+'พ.ย.'!T74</f>
        <v>0</v>
      </c>
      <c r="U74" s="436">
        <f>SUM(B74:T74)</f>
        <v>48624.149999999994</v>
      </c>
    </row>
    <row r="75" spans="1:21" ht="19.5" customHeight="1">
      <c r="A75" s="169">
        <v>300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</row>
    <row r="76" spans="1:21" ht="19.5" customHeight="1">
      <c r="A76" s="166">
        <v>301</v>
      </c>
      <c r="B76" s="186">
        <v>2288.54</v>
      </c>
      <c r="C76" s="167">
        <v>0</v>
      </c>
      <c r="D76" s="159">
        <v>0</v>
      </c>
      <c r="E76" s="159">
        <v>1625.1</v>
      </c>
      <c r="F76" s="159">
        <v>0</v>
      </c>
      <c r="G76" s="159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86">
        <f aca="true" t="shared" si="9" ref="U76:U81">SUM(B76:T76)</f>
        <v>3913.64</v>
      </c>
    </row>
    <row r="77" spans="1:21" ht="19.5" customHeight="1">
      <c r="A77" s="166">
        <v>303</v>
      </c>
      <c r="B77" s="159">
        <v>672.5</v>
      </c>
      <c r="C77" s="159">
        <v>0</v>
      </c>
      <c r="D77" s="159">
        <v>0</v>
      </c>
      <c r="E77" s="159">
        <v>0</v>
      </c>
      <c r="F77" s="159">
        <v>0</v>
      </c>
      <c r="G77" s="159">
        <v>0</v>
      </c>
      <c r="H77" s="159">
        <v>0</v>
      </c>
      <c r="I77" s="159">
        <v>0</v>
      </c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59">
        <v>0</v>
      </c>
      <c r="U77" s="186">
        <f t="shared" si="9"/>
        <v>672.5</v>
      </c>
    </row>
    <row r="78" spans="1:21" ht="19.5" customHeight="1">
      <c r="A78" s="166">
        <v>304</v>
      </c>
      <c r="B78" s="159">
        <v>435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86">
        <f t="shared" si="9"/>
        <v>435</v>
      </c>
    </row>
    <row r="79" spans="1:21" ht="19.5" customHeight="1">
      <c r="A79" s="166">
        <v>305</v>
      </c>
      <c r="B79" s="186">
        <v>0</v>
      </c>
      <c r="C79" s="159">
        <v>0</v>
      </c>
      <c r="D79" s="159">
        <v>0</v>
      </c>
      <c r="E79" s="159">
        <v>0</v>
      </c>
      <c r="F79" s="159">
        <v>0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86">
        <f t="shared" si="9"/>
        <v>0</v>
      </c>
    </row>
    <row r="80" spans="1:21" ht="19.5" customHeight="1">
      <c r="A80" s="166" t="s">
        <v>313</v>
      </c>
      <c r="B80" s="187">
        <f>SUM(B76:B79)</f>
        <v>3396.04</v>
      </c>
      <c r="C80" s="187">
        <f aca="true" t="shared" si="10" ref="C80:T80">SUM(C76:C79)</f>
        <v>0</v>
      </c>
      <c r="D80" s="187">
        <f t="shared" si="10"/>
        <v>0</v>
      </c>
      <c r="E80" s="187">
        <f t="shared" si="10"/>
        <v>1625.1</v>
      </c>
      <c r="F80" s="187">
        <f t="shared" si="10"/>
        <v>0</v>
      </c>
      <c r="G80" s="187">
        <f t="shared" si="10"/>
        <v>0</v>
      </c>
      <c r="H80" s="187">
        <f t="shared" si="10"/>
        <v>0</v>
      </c>
      <c r="I80" s="187">
        <f t="shared" si="10"/>
        <v>0</v>
      </c>
      <c r="J80" s="187">
        <f t="shared" si="10"/>
        <v>0</v>
      </c>
      <c r="K80" s="187">
        <f t="shared" si="10"/>
        <v>0</v>
      </c>
      <c r="L80" s="187">
        <f t="shared" si="10"/>
        <v>0</v>
      </c>
      <c r="M80" s="187">
        <f t="shared" si="10"/>
        <v>0</v>
      </c>
      <c r="N80" s="187">
        <f t="shared" si="10"/>
        <v>0</v>
      </c>
      <c r="O80" s="187">
        <f t="shared" si="10"/>
        <v>0</v>
      </c>
      <c r="P80" s="187">
        <f t="shared" si="10"/>
        <v>0</v>
      </c>
      <c r="Q80" s="187">
        <f t="shared" si="10"/>
        <v>0</v>
      </c>
      <c r="R80" s="187">
        <f t="shared" si="10"/>
        <v>0</v>
      </c>
      <c r="S80" s="440">
        <f t="shared" si="10"/>
        <v>0</v>
      </c>
      <c r="T80" s="187">
        <f t="shared" si="10"/>
        <v>0</v>
      </c>
      <c r="U80" s="186">
        <f t="shared" si="9"/>
        <v>5021.139999999999</v>
      </c>
    </row>
    <row r="81" spans="1:21" ht="19.5" customHeight="1">
      <c r="A81" s="166" t="s">
        <v>314</v>
      </c>
      <c r="B81" s="159">
        <f>B80+'พ.ย.'!B81</f>
        <v>24440.410000000003</v>
      </c>
      <c r="C81" s="159">
        <f>C80+'พ.ย.'!C81</f>
        <v>0</v>
      </c>
      <c r="D81" s="159">
        <f>D80+'พ.ย.'!D81</f>
        <v>0</v>
      </c>
      <c r="E81" s="159">
        <f>E80+'พ.ย.'!E81</f>
        <v>3465.5</v>
      </c>
      <c r="F81" s="159">
        <f>F80+'พ.ย.'!F81</f>
        <v>0</v>
      </c>
      <c r="G81" s="159">
        <f>G80+'พ.ย.'!G81</f>
        <v>0</v>
      </c>
      <c r="H81" s="159">
        <f>H80+'พ.ย.'!H81</f>
        <v>0</v>
      </c>
      <c r="I81" s="159">
        <f>I80+'พ.ย.'!I81</f>
        <v>0</v>
      </c>
      <c r="J81" s="159">
        <f>J80+'พ.ย.'!J81</f>
        <v>0</v>
      </c>
      <c r="K81" s="159">
        <f>K80+'พ.ย.'!K81</f>
        <v>0</v>
      </c>
      <c r="L81" s="159">
        <f>L80+'พ.ย.'!L81</f>
        <v>0</v>
      </c>
      <c r="M81" s="159">
        <f>M80+'พ.ย.'!M81</f>
        <v>0</v>
      </c>
      <c r="N81" s="159">
        <f>N80+'พ.ย.'!N81</f>
        <v>0</v>
      </c>
      <c r="O81" s="159">
        <f>O80+'พ.ย.'!O81</f>
        <v>0</v>
      </c>
      <c r="P81" s="159">
        <f>P80+'พ.ย.'!P81</f>
        <v>0</v>
      </c>
      <c r="Q81" s="159">
        <f>Q80+'พ.ย.'!Q81</f>
        <v>0</v>
      </c>
      <c r="R81" s="159">
        <f>R80+'พ.ย.'!R81</f>
        <v>0</v>
      </c>
      <c r="S81" s="159">
        <f>S80+'พ.ย.'!S81</f>
        <v>0</v>
      </c>
      <c r="T81" s="159">
        <f>T80+'พ.ย.'!T81</f>
        <v>0</v>
      </c>
      <c r="U81" s="436">
        <f t="shared" si="9"/>
        <v>27905.910000000003</v>
      </c>
    </row>
    <row r="82" spans="1:21" ht="19.5" customHeight="1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8"/>
    </row>
    <row r="83" spans="1:21" ht="19.5" customHeight="1">
      <c r="A83" s="176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8"/>
    </row>
    <row r="84" spans="1:21" ht="19.5" customHeight="1">
      <c r="A84" s="176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8"/>
    </row>
    <row r="85" spans="1:21" ht="19.5" customHeight="1">
      <c r="A85" s="176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8"/>
    </row>
    <row r="86" spans="1:21" ht="19.5" customHeight="1">
      <c r="A86" s="555" t="s">
        <v>275</v>
      </c>
      <c r="B86" s="555"/>
      <c r="C86" s="555"/>
      <c r="D86" s="555"/>
      <c r="E86" s="555"/>
      <c r="F86" s="555"/>
      <c r="G86" s="555"/>
      <c r="H86" s="555"/>
      <c r="I86" s="555"/>
      <c r="J86" s="555"/>
      <c r="K86" s="555"/>
      <c r="L86" s="555"/>
      <c r="M86" s="555"/>
      <c r="N86" s="555"/>
      <c r="O86" s="555"/>
      <c r="P86" s="555"/>
      <c r="Q86" s="555"/>
      <c r="R86" s="555"/>
      <c r="S86" s="555"/>
      <c r="T86" s="555"/>
      <c r="U86" s="555"/>
    </row>
    <row r="87" spans="1:21" ht="19.5" customHeight="1">
      <c r="A87" s="556" t="str">
        <f>A59</f>
        <v>รายจ่ายตามงบประมาณ  ประจำเดือน ธันวาคม  2556</v>
      </c>
      <c r="B87" s="556"/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</row>
    <row r="88" spans="1:21" ht="19.5" customHeight="1">
      <c r="A88" s="152" t="s">
        <v>276</v>
      </c>
      <c r="B88" s="557" t="s">
        <v>277</v>
      </c>
      <c r="C88" s="558"/>
      <c r="D88" s="154" t="s">
        <v>278</v>
      </c>
      <c r="E88" s="559" t="s">
        <v>279</v>
      </c>
      <c r="F88" s="559"/>
      <c r="G88" s="154" t="s">
        <v>280</v>
      </c>
      <c r="H88" s="154" t="s">
        <v>281</v>
      </c>
      <c r="I88" s="557" t="s">
        <v>282</v>
      </c>
      <c r="J88" s="560"/>
      <c r="K88" s="558"/>
      <c r="L88" s="153" t="s">
        <v>283</v>
      </c>
      <c r="M88" s="559" t="s">
        <v>284</v>
      </c>
      <c r="N88" s="559"/>
      <c r="O88" s="559"/>
      <c r="P88" s="154" t="s">
        <v>285</v>
      </c>
      <c r="Q88" s="559" t="s">
        <v>286</v>
      </c>
      <c r="R88" s="559"/>
      <c r="S88" s="154" t="s">
        <v>287</v>
      </c>
      <c r="T88" s="154" t="s">
        <v>288</v>
      </c>
      <c r="U88" s="561" t="s">
        <v>81</v>
      </c>
    </row>
    <row r="89" spans="1:21" ht="19.5" customHeight="1">
      <c r="A89" s="163" t="s">
        <v>289</v>
      </c>
      <c r="B89" s="156" t="s">
        <v>290</v>
      </c>
      <c r="C89" s="156" t="s">
        <v>291</v>
      </c>
      <c r="D89" s="156" t="s">
        <v>292</v>
      </c>
      <c r="E89" s="156" t="s">
        <v>293</v>
      </c>
      <c r="F89" s="156" t="s">
        <v>294</v>
      </c>
      <c r="G89" s="156" t="s">
        <v>295</v>
      </c>
      <c r="H89" s="156" t="s">
        <v>296</v>
      </c>
      <c r="I89" s="156" t="s">
        <v>297</v>
      </c>
      <c r="J89" s="156" t="s">
        <v>298</v>
      </c>
      <c r="K89" s="156" t="s">
        <v>299</v>
      </c>
      <c r="L89" s="156" t="s">
        <v>300</v>
      </c>
      <c r="M89" s="156" t="s">
        <v>301</v>
      </c>
      <c r="N89" s="156" t="s">
        <v>302</v>
      </c>
      <c r="O89" s="156" t="s">
        <v>303</v>
      </c>
      <c r="P89" s="156" t="s">
        <v>304</v>
      </c>
      <c r="Q89" s="156" t="s">
        <v>305</v>
      </c>
      <c r="R89" s="156" t="s">
        <v>306</v>
      </c>
      <c r="S89" s="156" t="s">
        <v>307</v>
      </c>
      <c r="T89" s="156" t="s">
        <v>308</v>
      </c>
      <c r="U89" s="562"/>
    </row>
    <row r="90" spans="1:21" ht="19.5" customHeight="1">
      <c r="A90" s="179">
        <v>400</v>
      </c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7"/>
      <c r="U90" s="159"/>
    </row>
    <row r="91" spans="1:21" ht="19.5" customHeight="1">
      <c r="A91" s="165">
        <v>402</v>
      </c>
      <c r="B91" s="167">
        <v>0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0</v>
      </c>
      <c r="M91" s="159">
        <v>0</v>
      </c>
      <c r="N91" s="159">
        <v>0</v>
      </c>
      <c r="O91" s="159">
        <v>0</v>
      </c>
      <c r="P91" s="159">
        <v>0</v>
      </c>
      <c r="Q91" s="159">
        <v>0</v>
      </c>
      <c r="R91" s="159">
        <v>0</v>
      </c>
      <c r="S91" s="159">
        <v>0</v>
      </c>
      <c r="T91" s="159">
        <v>0</v>
      </c>
      <c r="U91" s="186">
        <f>SUM(B91:T91)</f>
        <v>0</v>
      </c>
    </row>
    <row r="92" spans="1:21" ht="19.5" customHeight="1">
      <c r="A92" s="165">
        <v>403</v>
      </c>
      <c r="B92" s="167">
        <v>0</v>
      </c>
      <c r="C92" s="159">
        <v>0</v>
      </c>
      <c r="D92" s="159">
        <v>0</v>
      </c>
      <c r="E92" s="159">
        <v>0</v>
      </c>
      <c r="F92" s="159">
        <v>0</v>
      </c>
      <c r="G92" s="159">
        <v>0</v>
      </c>
      <c r="H92" s="159">
        <v>0</v>
      </c>
      <c r="I92" s="159">
        <v>0</v>
      </c>
      <c r="J92" s="188">
        <v>0</v>
      </c>
      <c r="K92" s="159">
        <v>0</v>
      </c>
      <c r="L92" s="159">
        <v>0</v>
      </c>
      <c r="M92" s="159">
        <v>0</v>
      </c>
      <c r="N92" s="159">
        <v>0</v>
      </c>
      <c r="O92" s="159">
        <v>0</v>
      </c>
      <c r="P92" s="159">
        <v>0</v>
      </c>
      <c r="Q92" s="159">
        <v>0</v>
      </c>
      <c r="R92" s="159">
        <v>0</v>
      </c>
      <c r="S92" s="159">
        <v>0</v>
      </c>
      <c r="T92" s="159">
        <v>0</v>
      </c>
      <c r="U92" s="186">
        <f>SUM(B92:T92)</f>
        <v>0</v>
      </c>
    </row>
    <row r="93" spans="1:21" ht="19.5" customHeight="1">
      <c r="A93" s="166" t="s">
        <v>313</v>
      </c>
      <c r="B93" s="167">
        <v>0</v>
      </c>
      <c r="C93" s="159">
        <v>0</v>
      </c>
      <c r="D93" s="159">
        <v>0</v>
      </c>
      <c r="E93" s="159">
        <v>0</v>
      </c>
      <c r="F93" s="159">
        <v>0</v>
      </c>
      <c r="G93" s="159">
        <v>0</v>
      </c>
      <c r="H93" s="159">
        <v>0</v>
      </c>
      <c r="I93" s="159">
        <v>0</v>
      </c>
      <c r="J93" s="188">
        <v>0</v>
      </c>
      <c r="K93" s="159">
        <v>0</v>
      </c>
      <c r="L93" s="159">
        <v>0</v>
      </c>
      <c r="M93" s="159">
        <v>0</v>
      </c>
      <c r="N93" s="159">
        <v>0</v>
      </c>
      <c r="O93" s="159">
        <v>0</v>
      </c>
      <c r="P93" s="159">
        <v>0</v>
      </c>
      <c r="Q93" s="159">
        <v>0</v>
      </c>
      <c r="R93" s="159">
        <v>0</v>
      </c>
      <c r="S93" s="159">
        <v>0</v>
      </c>
      <c r="T93" s="159">
        <v>0</v>
      </c>
      <c r="U93" s="186">
        <f>SUM(B93:T93)</f>
        <v>0</v>
      </c>
    </row>
    <row r="94" spans="1:21" ht="19.5" customHeight="1">
      <c r="A94" s="166" t="s">
        <v>314</v>
      </c>
      <c r="B94" s="159">
        <f>B93+'พ.ย.'!B94</f>
        <v>0</v>
      </c>
      <c r="C94" s="159">
        <f>C93+'พ.ย.'!C94</f>
        <v>0</v>
      </c>
      <c r="D94" s="159">
        <f>D93+'พ.ย.'!D94</f>
        <v>0</v>
      </c>
      <c r="E94" s="159">
        <f>E93+'พ.ย.'!E94</f>
        <v>0</v>
      </c>
      <c r="F94" s="159">
        <f>F93+'พ.ย.'!F94</f>
        <v>0</v>
      </c>
      <c r="G94" s="159">
        <f>G93+'พ.ย.'!G94</f>
        <v>0</v>
      </c>
      <c r="H94" s="159">
        <f>H93+'พ.ย.'!H94</f>
        <v>0</v>
      </c>
      <c r="I94" s="159">
        <f>I93+'พ.ย.'!I94</f>
        <v>0</v>
      </c>
      <c r="J94" s="159">
        <f>J93+'พ.ย.'!J94</f>
        <v>0</v>
      </c>
      <c r="K94" s="159">
        <f>K93+'พ.ย.'!K94</f>
        <v>0</v>
      </c>
      <c r="L94" s="159">
        <f>L93+'พ.ย.'!L94</f>
        <v>0</v>
      </c>
      <c r="M94" s="159">
        <f>M93+'พ.ย.'!M94</f>
        <v>0</v>
      </c>
      <c r="N94" s="159">
        <f>N93+'พ.ย.'!N94</f>
        <v>0</v>
      </c>
      <c r="O94" s="159">
        <f>O93+'พ.ย.'!O94</f>
        <v>0</v>
      </c>
      <c r="P94" s="159">
        <f>P93+'พ.ย.'!P94</f>
        <v>0</v>
      </c>
      <c r="Q94" s="159">
        <f>Q93+'พ.ย.'!Q94</f>
        <v>0</v>
      </c>
      <c r="R94" s="159">
        <f>R93+'พ.ย.'!R94</f>
        <v>0</v>
      </c>
      <c r="S94" s="159">
        <f>S93+'พ.ย.'!S94</f>
        <v>0</v>
      </c>
      <c r="T94" s="159">
        <f>T93+'พ.ย.'!T94</f>
        <v>0</v>
      </c>
      <c r="U94" s="436">
        <f>SUM(B94:T94)</f>
        <v>0</v>
      </c>
    </row>
    <row r="95" spans="1:21" ht="19.5" customHeight="1">
      <c r="A95" s="169">
        <v>450</v>
      </c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8"/>
      <c r="U95" s="182"/>
    </row>
    <row r="96" spans="1:21" ht="19.5" customHeight="1">
      <c r="A96" s="166">
        <v>451</v>
      </c>
      <c r="B96" s="167">
        <v>0</v>
      </c>
      <c r="C96" s="167">
        <v>0</v>
      </c>
      <c r="D96" s="159">
        <v>0</v>
      </c>
      <c r="E96" s="159">
        <v>0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86">
        <f aca="true" t="shared" si="11" ref="U96:U101">SUM(B96:T96)</f>
        <v>0</v>
      </c>
    </row>
    <row r="97" spans="1:21" ht="19.5" customHeight="1">
      <c r="A97" s="166">
        <v>453</v>
      </c>
      <c r="B97" s="167">
        <v>0</v>
      </c>
      <c r="C97" s="167">
        <v>0</v>
      </c>
      <c r="D97" s="159">
        <v>0</v>
      </c>
      <c r="E97" s="159">
        <v>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86">
        <f t="shared" si="11"/>
        <v>0</v>
      </c>
    </row>
    <row r="98" spans="1:21" ht="19.5" customHeight="1">
      <c r="A98" s="166">
        <v>458</v>
      </c>
      <c r="B98" s="167">
        <v>0</v>
      </c>
      <c r="C98" s="167">
        <v>0</v>
      </c>
      <c r="D98" s="159">
        <v>0</v>
      </c>
      <c r="E98" s="159">
        <v>0</v>
      </c>
      <c r="F98" s="159">
        <v>0</v>
      </c>
      <c r="G98" s="159">
        <v>0</v>
      </c>
      <c r="H98" s="159">
        <v>0</v>
      </c>
      <c r="I98" s="159">
        <v>0</v>
      </c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/>
      <c r="Q98" s="159">
        <v>0</v>
      </c>
      <c r="R98" s="159">
        <v>0</v>
      </c>
      <c r="S98" s="159">
        <v>0</v>
      </c>
      <c r="T98" s="159">
        <v>0</v>
      </c>
      <c r="U98" s="186">
        <f t="shared" si="11"/>
        <v>0</v>
      </c>
    </row>
    <row r="99" spans="1:21" ht="19.5" customHeight="1">
      <c r="A99" s="166">
        <v>466</v>
      </c>
      <c r="B99" s="167">
        <v>0</v>
      </c>
      <c r="C99" s="167">
        <v>0</v>
      </c>
      <c r="D99" s="159">
        <v>0</v>
      </c>
      <c r="E99" s="159">
        <v>0</v>
      </c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86">
        <f t="shared" si="11"/>
        <v>0</v>
      </c>
    </row>
    <row r="100" spans="1:21" ht="19.5" customHeight="1">
      <c r="A100" s="166" t="s">
        <v>313</v>
      </c>
      <c r="B100" s="167">
        <f>SUM(B96:B99)</f>
        <v>0</v>
      </c>
      <c r="C100" s="167">
        <f>SUM(C96:C99)</f>
        <v>0</v>
      </c>
      <c r="D100" s="159">
        <v>0</v>
      </c>
      <c r="E100" s="159">
        <v>0</v>
      </c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/>
      <c r="Q100" s="159">
        <v>0</v>
      </c>
      <c r="R100" s="159">
        <v>0</v>
      </c>
      <c r="S100" s="159">
        <v>0</v>
      </c>
      <c r="T100" s="159">
        <v>0</v>
      </c>
      <c r="U100" s="186">
        <f t="shared" si="11"/>
        <v>0</v>
      </c>
    </row>
    <row r="101" spans="1:21" ht="19.5" customHeight="1">
      <c r="A101" s="166" t="s">
        <v>314</v>
      </c>
      <c r="B101" s="159">
        <f>B100+'พ.ย.'!B101</f>
        <v>0</v>
      </c>
      <c r="C101" s="159">
        <f>C100+'พ.ย.'!C101</f>
        <v>0</v>
      </c>
      <c r="D101" s="159">
        <f>D100+'พ.ย.'!D101</f>
        <v>0</v>
      </c>
      <c r="E101" s="159">
        <f>E100+'พ.ย.'!E101</f>
        <v>0</v>
      </c>
      <c r="F101" s="159">
        <f>F100+'พ.ย.'!F101</f>
        <v>0</v>
      </c>
      <c r="G101" s="159">
        <f>G100+'พ.ย.'!G101</f>
        <v>0</v>
      </c>
      <c r="H101" s="159">
        <f>H100+'พ.ย.'!H101</f>
        <v>0</v>
      </c>
      <c r="I101" s="159">
        <f>I100+'พ.ย.'!I101</f>
        <v>0</v>
      </c>
      <c r="J101" s="159">
        <f>J100+'พ.ย.'!J101</f>
        <v>0</v>
      </c>
      <c r="K101" s="159">
        <f>K100+'พ.ย.'!K101</f>
        <v>0</v>
      </c>
      <c r="L101" s="159">
        <f>L100+'พ.ย.'!L101</f>
        <v>0</v>
      </c>
      <c r="M101" s="159">
        <f>M100+'พ.ย.'!M101</f>
        <v>0</v>
      </c>
      <c r="N101" s="159">
        <f>N100+'พ.ย.'!N101</f>
        <v>0</v>
      </c>
      <c r="O101" s="159">
        <f>O100+'พ.ย.'!O101</f>
        <v>0</v>
      </c>
      <c r="P101" s="159">
        <f>P100+'พ.ย.'!P101</f>
        <v>0</v>
      </c>
      <c r="Q101" s="159">
        <f>Q100+'พ.ย.'!Q101</f>
        <v>0</v>
      </c>
      <c r="R101" s="159">
        <f>R100+'พ.ย.'!R101</f>
        <v>0</v>
      </c>
      <c r="S101" s="159">
        <f>S100+'พ.ย.'!S101</f>
        <v>0</v>
      </c>
      <c r="T101" s="159">
        <f>T100+'พ.ย.'!T101</f>
        <v>0</v>
      </c>
      <c r="U101" s="436">
        <f t="shared" si="11"/>
        <v>0</v>
      </c>
    </row>
    <row r="102" spans="1:21" ht="19.5" customHeight="1">
      <c r="A102" s="169">
        <v>500</v>
      </c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67"/>
    </row>
    <row r="103" spans="1:21" ht="19.5" customHeight="1">
      <c r="A103" s="166">
        <v>502</v>
      </c>
      <c r="B103" s="159">
        <v>0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0</v>
      </c>
      <c r="K103" s="159">
        <v>0</v>
      </c>
      <c r="L103" s="159">
        <v>0</v>
      </c>
      <c r="M103" s="159">
        <v>0</v>
      </c>
      <c r="N103" s="159">
        <v>0</v>
      </c>
      <c r="O103" s="159">
        <v>0</v>
      </c>
      <c r="P103" s="159">
        <v>0</v>
      </c>
      <c r="Q103" s="159">
        <v>0</v>
      </c>
      <c r="R103" s="159">
        <v>0</v>
      </c>
      <c r="S103" s="159">
        <v>0</v>
      </c>
      <c r="T103" s="159">
        <v>0</v>
      </c>
      <c r="U103" s="186">
        <f aca="true" t="shared" si="12" ref="U103:U109">SUM(B103:T103)</f>
        <v>0</v>
      </c>
    </row>
    <row r="104" spans="1:21" ht="19.5" customHeight="1">
      <c r="A104" s="166">
        <v>503</v>
      </c>
      <c r="B104" s="159">
        <v>0</v>
      </c>
      <c r="C104" s="159">
        <v>0</v>
      </c>
      <c r="D104" s="159">
        <v>0</v>
      </c>
      <c r="E104" s="159">
        <v>0</v>
      </c>
      <c r="F104" s="159">
        <v>0</v>
      </c>
      <c r="G104" s="159">
        <v>0</v>
      </c>
      <c r="H104" s="159">
        <v>0</v>
      </c>
      <c r="I104" s="159">
        <v>0</v>
      </c>
      <c r="J104" s="159">
        <v>0</v>
      </c>
      <c r="K104" s="159">
        <v>0</v>
      </c>
      <c r="L104" s="159">
        <v>0</v>
      </c>
      <c r="M104" s="159">
        <v>0</v>
      </c>
      <c r="N104" s="159">
        <v>0</v>
      </c>
      <c r="O104" s="159">
        <v>0</v>
      </c>
      <c r="P104" s="159">
        <v>0</v>
      </c>
      <c r="Q104" s="159">
        <v>0</v>
      </c>
      <c r="R104" s="159">
        <v>0</v>
      </c>
      <c r="S104" s="159">
        <v>0</v>
      </c>
      <c r="T104" s="159">
        <v>0</v>
      </c>
      <c r="U104" s="186">
        <f t="shared" si="12"/>
        <v>0</v>
      </c>
    </row>
    <row r="105" spans="1:21" ht="19.5" customHeight="1">
      <c r="A105" s="166">
        <v>509</v>
      </c>
      <c r="B105" s="159">
        <v>0</v>
      </c>
      <c r="C105" s="159">
        <v>0</v>
      </c>
      <c r="D105" s="159">
        <v>0</v>
      </c>
      <c r="E105" s="159">
        <v>0</v>
      </c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>
        <v>0</v>
      </c>
      <c r="N105" s="159">
        <v>0</v>
      </c>
      <c r="O105" s="159">
        <v>0</v>
      </c>
      <c r="P105" s="159">
        <v>0</v>
      </c>
      <c r="Q105" s="159">
        <v>0</v>
      </c>
      <c r="R105" s="159">
        <v>0</v>
      </c>
      <c r="S105" s="159">
        <v>0</v>
      </c>
      <c r="T105" s="159">
        <v>0</v>
      </c>
      <c r="U105" s="186">
        <f t="shared" si="12"/>
        <v>0</v>
      </c>
    </row>
    <row r="106" spans="1:21" ht="19.5" customHeight="1">
      <c r="A106" s="166">
        <v>510</v>
      </c>
      <c r="B106" s="159">
        <v>0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>
        <v>0</v>
      </c>
      <c r="N106" s="159">
        <v>0</v>
      </c>
      <c r="O106" s="159">
        <v>0</v>
      </c>
      <c r="P106" s="159">
        <v>0</v>
      </c>
      <c r="Q106" s="159">
        <v>0</v>
      </c>
      <c r="R106" s="159">
        <v>0</v>
      </c>
      <c r="S106" s="159">
        <v>0</v>
      </c>
      <c r="T106" s="159">
        <v>0</v>
      </c>
      <c r="U106" s="186">
        <f t="shared" si="12"/>
        <v>0</v>
      </c>
    </row>
    <row r="107" spans="1:21" ht="19.5" customHeight="1">
      <c r="A107" s="166">
        <v>516</v>
      </c>
      <c r="B107" s="159">
        <v>0</v>
      </c>
      <c r="C107" s="159">
        <v>0</v>
      </c>
      <c r="D107" s="159">
        <v>0</v>
      </c>
      <c r="E107" s="159">
        <v>0</v>
      </c>
      <c r="F107" s="159">
        <v>0</v>
      </c>
      <c r="G107" s="159">
        <v>0</v>
      </c>
      <c r="H107" s="159">
        <v>0</v>
      </c>
      <c r="I107" s="159">
        <v>0</v>
      </c>
      <c r="J107" s="159">
        <v>0</v>
      </c>
      <c r="K107" s="159">
        <v>0</v>
      </c>
      <c r="L107" s="159">
        <v>0</v>
      </c>
      <c r="M107" s="159">
        <v>0</v>
      </c>
      <c r="N107" s="159">
        <v>0</v>
      </c>
      <c r="O107" s="159">
        <v>0</v>
      </c>
      <c r="P107" s="159">
        <v>0</v>
      </c>
      <c r="Q107" s="159">
        <v>0</v>
      </c>
      <c r="R107" s="159">
        <v>0</v>
      </c>
      <c r="S107" s="159">
        <v>0</v>
      </c>
      <c r="T107" s="159">
        <v>0</v>
      </c>
      <c r="U107" s="186">
        <f t="shared" si="12"/>
        <v>0</v>
      </c>
    </row>
    <row r="108" spans="1:21" ht="19.5" customHeight="1">
      <c r="A108" s="166">
        <v>517</v>
      </c>
      <c r="B108" s="159">
        <v>0</v>
      </c>
      <c r="C108" s="159">
        <v>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0</v>
      </c>
      <c r="M108" s="159">
        <v>0</v>
      </c>
      <c r="N108" s="159">
        <v>0</v>
      </c>
      <c r="O108" s="159">
        <v>0</v>
      </c>
      <c r="P108" s="159">
        <v>0</v>
      </c>
      <c r="Q108" s="159">
        <v>0</v>
      </c>
      <c r="R108" s="159">
        <v>0</v>
      </c>
      <c r="S108" s="159">
        <v>0</v>
      </c>
      <c r="T108" s="159">
        <v>0</v>
      </c>
      <c r="U108" s="186">
        <f t="shared" si="12"/>
        <v>0</v>
      </c>
    </row>
    <row r="109" spans="1:21" ht="19.5" customHeight="1">
      <c r="A109" s="166" t="s">
        <v>313</v>
      </c>
      <c r="B109" s="159">
        <v>0</v>
      </c>
      <c r="C109" s="159">
        <v>0</v>
      </c>
      <c r="D109" s="159">
        <v>0</v>
      </c>
      <c r="E109" s="159">
        <v>0</v>
      </c>
      <c r="F109" s="159">
        <v>0</v>
      </c>
      <c r="G109" s="159">
        <v>0</v>
      </c>
      <c r="H109" s="159">
        <v>0</v>
      </c>
      <c r="I109" s="159">
        <v>0</v>
      </c>
      <c r="J109" s="159">
        <v>0</v>
      </c>
      <c r="K109" s="159">
        <v>0</v>
      </c>
      <c r="L109" s="159">
        <v>0</v>
      </c>
      <c r="M109" s="159">
        <v>0</v>
      </c>
      <c r="N109" s="159">
        <v>0</v>
      </c>
      <c r="O109" s="159">
        <v>0</v>
      </c>
      <c r="P109" s="159">
        <v>0</v>
      </c>
      <c r="Q109" s="159">
        <v>0</v>
      </c>
      <c r="R109" s="159">
        <v>0</v>
      </c>
      <c r="S109" s="159">
        <v>0</v>
      </c>
      <c r="T109" s="159">
        <v>0</v>
      </c>
      <c r="U109" s="186">
        <f t="shared" si="12"/>
        <v>0</v>
      </c>
    </row>
    <row r="110" spans="1:21" ht="19.5" customHeight="1">
      <c r="A110" s="166" t="s">
        <v>314</v>
      </c>
      <c r="B110" s="159">
        <f>B109+'พ.ย.'!B110</f>
        <v>0</v>
      </c>
      <c r="C110" s="159">
        <f>C109+'พ.ย.'!C110</f>
        <v>0</v>
      </c>
      <c r="D110" s="159">
        <f>D109+'พ.ย.'!D110</f>
        <v>0</v>
      </c>
      <c r="E110" s="159">
        <f>E109+'พ.ย.'!E110</f>
        <v>0</v>
      </c>
      <c r="F110" s="159">
        <f>F109+'พ.ย.'!F110</f>
        <v>0</v>
      </c>
      <c r="G110" s="159">
        <f>G109+'พ.ย.'!G110</f>
        <v>0</v>
      </c>
      <c r="H110" s="159">
        <f>H109+'พ.ย.'!H110</f>
        <v>0</v>
      </c>
      <c r="I110" s="159">
        <f>I109+'พ.ย.'!I110</f>
        <v>0</v>
      </c>
      <c r="J110" s="159">
        <f>J109+'พ.ย.'!J110</f>
        <v>0</v>
      </c>
      <c r="K110" s="159">
        <f>K109+'พ.ย.'!K110</f>
        <v>0</v>
      </c>
      <c r="L110" s="159">
        <f>L109+'พ.ย.'!L110</f>
        <v>0</v>
      </c>
      <c r="M110" s="159">
        <f>M109+'พ.ย.'!M110</f>
        <v>0</v>
      </c>
      <c r="N110" s="159">
        <f>N109+'พ.ย.'!N110</f>
        <v>0</v>
      </c>
      <c r="O110" s="159">
        <f>O109+'พ.ย.'!O110</f>
        <v>0</v>
      </c>
      <c r="P110" s="159">
        <f>P109+'พ.ย.'!P110</f>
        <v>0</v>
      </c>
      <c r="Q110" s="159">
        <f>Q109+'พ.ย.'!Q110</f>
        <v>0</v>
      </c>
      <c r="R110" s="159">
        <f>R109+'พ.ย.'!R110</f>
        <v>0</v>
      </c>
      <c r="S110" s="159">
        <f>S109+'พ.ย.'!S110</f>
        <v>0</v>
      </c>
      <c r="T110" s="159">
        <f>T109+'พ.ย.'!T110</f>
        <v>0</v>
      </c>
      <c r="U110" s="436">
        <f>SUM(B110:T110)</f>
        <v>0</v>
      </c>
    </row>
    <row r="111" spans="1:21" ht="19.5" customHeight="1">
      <c r="A111" s="176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</row>
    <row r="112" spans="1:21" ht="19.5" customHeight="1">
      <c r="A112" s="176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</row>
    <row r="113" spans="1:21" ht="19.5" customHeight="1">
      <c r="A113" s="176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</row>
    <row r="114" spans="1:21" ht="19.5" customHeight="1">
      <c r="A114" s="176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</row>
    <row r="115" spans="1:21" ht="19.5" customHeight="1">
      <c r="A115" s="555" t="s">
        <v>275</v>
      </c>
      <c r="B115" s="555"/>
      <c r="C115" s="555"/>
      <c r="D115" s="555"/>
      <c r="E115" s="555"/>
      <c r="F115" s="555"/>
      <c r="G115" s="555"/>
      <c r="H115" s="555"/>
      <c r="I115" s="555"/>
      <c r="J115" s="555"/>
      <c r="K115" s="555"/>
      <c r="L115" s="555"/>
      <c r="M115" s="555"/>
      <c r="N115" s="555"/>
      <c r="O115" s="555"/>
      <c r="P115" s="555"/>
      <c r="Q115" s="555"/>
      <c r="R115" s="555"/>
      <c r="S115" s="555"/>
      <c r="T115" s="555"/>
      <c r="U115" s="555"/>
    </row>
    <row r="116" spans="1:21" ht="19.5" customHeight="1">
      <c r="A116" s="556" t="str">
        <f>A87</f>
        <v>รายจ่ายตามงบประมาณ  ประจำเดือน ธันวาคม  2556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</row>
    <row r="117" spans="1:21" ht="19.5" customHeight="1">
      <c r="A117" s="152" t="s">
        <v>276</v>
      </c>
      <c r="B117" s="557" t="s">
        <v>277</v>
      </c>
      <c r="C117" s="558"/>
      <c r="D117" s="154" t="s">
        <v>278</v>
      </c>
      <c r="E117" s="559" t="s">
        <v>279</v>
      </c>
      <c r="F117" s="559"/>
      <c r="G117" s="154" t="s">
        <v>280</v>
      </c>
      <c r="H117" s="154" t="s">
        <v>281</v>
      </c>
      <c r="I117" s="557" t="s">
        <v>282</v>
      </c>
      <c r="J117" s="560"/>
      <c r="K117" s="558"/>
      <c r="L117" s="153" t="s">
        <v>283</v>
      </c>
      <c r="M117" s="559" t="s">
        <v>284</v>
      </c>
      <c r="N117" s="559"/>
      <c r="O117" s="559"/>
      <c r="P117" s="154" t="s">
        <v>285</v>
      </c>
      <c r="Q117" s="559" t="s">
        <v>286</v>
      </c>
      <c r="R117" s="559"/>
      <c r="S117" s="154" t="s">
        <v>287</v>
      </c>
      <c r="T117" s="154" t="s">
        <v>288</v>
      </c>
      <c r="U117" s="561" t="s">
        <v>81</v>
      </c>
    </row>
    <row r="118" spans="1:21" ht="19.5" customHeight="1">
      <c r="A118" s="163" t="s">
        <v>289</v>
      </c>
      <c r="B118" s="156" t="s">
        <v>290</v>
      </c>
      <c r="C118" s="156" t="s">
        <v>291</v>
      </c>
      <c r="D118" s="156" t="s">
        <v>292</v>
      </c>
      <c r="E118" s="156" t="s">
        <v>293</v>
      </c>
      <c r="F118" s="156" t="s">
        <v>294</v>
      </c>
      <c r="G118" s="156" t="s">
        <v>295</v>
      </c>
      <c r="H118" s="156" t="s">
        <v>296</v>
      </c>
      <c r="I118" s="156" t="s">
        <v>297</v>
      </c>
      <c r="J118" s="156" t="s">
        <v>298</v>
      </c>
      <c r="K118" s="156" t="s">
        <v>299</v>
      </c>
      <c r="L118" s="156" t="s">
        <v>300</v>
      </c>
      <c r="M118" s="156" t="s">
        <v>301</v>
      </c>
      <c r="N118" s="156" t="s">
        <v>302</v>
      </c>
      <c r="O118" s="156" t="s">
        <v>303</v>
      </c>
      <c r="P118" s="156" t="s">
        <v>304</v>
      </c>
      <c r="Q118" s="156" t="s">
        <v>305</v>
      </c>
      <c r="R118" s="156" t="s">
        <v>306</v>
      </c>
      <c r="S118" s="156" t="s">
        <v>307</v>
      </c>
      <c r="T118" s="156" t="s">
        <v>308</v>
      </c>
      <c r="U118" s="562"/>
    </row>
    <row r="119" spans="1:21" ht="19.5" customHeight="1">
      <c r="A119" s="169">
        <v>550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7"/>
      <c r="U119" s="159"/>
    </row>
    <row r="120" spans="1:21" ht="19.5" customHeight="1">
      <c r="A120" s="166">
        <v>551</v>
      </c>
      <c r="B120" s="159">
        <v>0</v>
      </c>
      <c r="C120" s="159">
        <v>0</v>
      </c>
      <c r="D120" s="159">
        <v>0</v>
      </c>
      <c r="E120" s="159">
        <v>0</v>
      </c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>
        <v>0</v>
      </c>
      <c r="L120" s="159">
        <v>0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59">
        <v>0</v>
      </c>
      <c r="S120" s="159">
        <v>0</v>
      </c>
      <c r="T120" s="159">
        <v>0</v>
      </c>
      <c r="U120" s="186">
        <f aca="true" t="shared" si="13" ref="U120:U126">SUM(B120:T120)</f>
        <v>0</v>
      </c>
    </row>
    <row r="121" spans="1:21" ht="19.5" customHeight="1">
      <c r="A121" s="166">
        <v>552</v>
      </c>
      <c r="B121" s="159">
        <v>0</v>
      </c>
      <c r="C121" s="159">
        <v>0</v>
      </c>
      <c r="D121" s="159">
        <v>0</v>
      </c>
      <c r="E121" s="159">
        <v>0</v>
      </c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>
        <v>0</v>
      </c>
      <c r="L121" s="159">
        <v>0</v>
      </c>
      <c r="M121" s="159">
        <v>0</v>
      </c>
      <c r="N121" s="159">
        <v>0</v>
      </c>
      <c r="O121" s="159">
        <v>0</v>
      </c>
      <c r="P121" s="159">
        <v>0</v>
      </c>
      <c r="Q121" s="159">
        <v>0</v>
      </c>
      <c r="R121" s="159">
        <v>0</v>
      </c>
      <c r="S121" s="159">
        <v>0</v>
      </c>
      <c r="T121" s="159">
        <v>0</v>
      </c>
      <c r="U121" s="186">
        <f t="shared" si="13"/>
        <v>0</v>
      </c>
    </row>
    <row r="122" spans="1:21" ht="19.5" customHeight="1">
      <c r="A122" s="166">
        <v>553</v>
      </c>
      <c r="B122" s="159">
        <v>0</v>
      </c>
      <c r="C122" s="159">
        <v>0</v>
      </c>
      <c r="D122" s="159">
        <v>0</v>
      </c>
      <c r="E122" s="159">
        <v>0</v>
      </c>
      <c r="F122" s="159">
        <v>0</v>
      </c>
      <c r="G122" s="159">
        <v>0</v>
      </c>
      <c r="H122" s="167">
        <v>0</v>
      </c>
      <c r="I122" s="159">
        <v>0</v>
      </c>
      <c r="J122" s="159">
        <v>0</v>
      </c>
      <c r="K122" s="159">
        <v>0</v>
      </c>
      <c r="L122" s="159">
        <v>0</v>
      </c>
      <c r="M122" s="159">
        <v>0</v>
      </c>
      <c r="N122" s="159">
        <v>0</v>
      </c>
      <c r="O122" s="159">
        <v>0</v>
      </c>
      <c r="P122" s="159">
        <v>0</v>
      </c>
      <c r="Q122" s="159">
        <v>0</v>
      </c>
      <c r="R122" s="159">
        <v>0</v>
      </c>
      <c r="S122" s="159">
        <v>0</v>
      </c>
      <c r="T122" s="159">
        <v>0</v>
      </c>
      <c r="U122" s="186">
        <f t="shared" si="13"/>
        <v>0</v>
      </c>
    </row>
    <row r="123" spans="1:21" ht="19.5" customHeight="1">
      <c r="A123" s="166">
        <v>554</v>
      </c>
      <c r="B123" s="159">
        <v>0</v>
      </c>
      <c r="C123" s="159">
        <v>0</v>
      </c>
      <c r="D123" s="159">
        <v>0</v>
      </c>
      <c r="E123" s="159">
        <v>0</v>
      </c>
      <c r="F123" s="159">
        <v>0</v>
      </c>
      <c r="G123" s="159">
        <v>0</v>
      </c>
      <c r="H123" s="167">
        <v>0</v>
      </c>
      <c r="I123" s="159">
        <v>0</v>
      </c>
      <c r="J123" s="159">
        <v>0</v>
      </c>
      <c r="K123" s="159">
        <v>0</v>
      </c>
      <c r="L123" s="159">
        <v>0</v>
      </c>
      <c r="M123" s="159">
        <v>0</v>
      </c>
      <c r="N123" s="159">
        <v>0</v>
      </c>
      <c r="O123" s="159">
        <v>0</v>
      </c>
      <c r="P123" s="159">
        <v>0</v>
      </c>
      <c r="Q123" s="159">
        <v>0</v>
      </c>
      <c r="R123" s="159">
        <v>0</v>
      </c>
      <c r="S123" s="159">
        <v>0</v>
      </c>
      <c r="T123" s="159">
        <v>0</v>
      </c>
      <c r="U123" s="186">
        <f t="shared" si="13"/>
        <v>0</v>
      </c>
    </row>
    <row r="124" spans="1:21" ht="19.5" customHeight="1">
      <c r="A124" s="166">
        <v>555</v>
      </c>
      <c r="B124" s="159">
        <v>0</v>
      </c>
      <c r="C124" s="159">
        <v>0</v>
      </c>
      <c r="D124" s="159">
        <v>0</v>
      </c>
      <c r="E124" s="159">
        <v>0</v>
      </c>
      <c r="F124" s="159">
        <v>0</v>
      </c>
      <c r="G124" s="159">
        <v>0</v>
      </c>
      <c r="H124" s="167">
        <v>0</v>
      </c>
      <c r="I124" s="159">
        <v>0</v>
      </c>
      <c r="J124" s="159">
        <v>0</v>
      </c>
      <c r="K124" s="159">
        <v>0</v>
      </c>
      <c r="L124" s="159">
        <v>0</v>
      </c>
      <c r="M124" s="159">
        <v>0</v>
      </c>
      <c r="N124" s="159">
        <v>0</v>
      </c>
      <c r="O124" s="159">
        <v>0</v>
      </c>
      <c r="P124" s="159">
        <v>0</v>
      </c>
      <c r="Q124" s="159">
        <v>0</v>
      </c>
      <c r="R124" s="159">
        <v>0</v>
      </c>
      <c r="S124" s="159">
        <v>0</v>
      </c>
      <c r="T124" s="159">
        <v>0</v>
      </c>
      <c r="U124" s="186">
        <f t="shared" si="13"/>
        <v>0</v>
      </c>
    </row>
    <row r="125" spans="1:21" ht="19.5" customHeight="1">
      <c r="A125" s="166">
        <v>556</v>
      </c>
      <c r="B125" s="159">
        <v>0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67">
        <v>0</v>
      </c>
      <c r="I125" s="159">
        <v>0</v>
      </c>
      <c r="J125" s="159">
        <v>0</v>
      </c>
      <c r="K125" s="159">
        <v>0</v>
      </c>
      <c r="L125" s="159">
        <v>0</v>
      </c>
      <c r="M125" s="159">
        <v>0</v>
      </c>
      <c r="N125" s="159">
        <v>0</v>
      </c>
      <c r="O125" s="159">
        <v>0</v>
      </c>
      <c r="P125" s="159">
        <v>0</v>
      </c>
      <c r="Q125" s="159">
        <v>0</v>
      </c>
      <c r="R125" s="159">
        <v>0</v>
      </c>
      <c r="S125" s="159">
        <v>0</v>
      </c>
      <c r="T125" s="159">
        <v>0</v>
      </c>
      <c r="U125" s="186">
        <f t="shared" si="13"/>
        <v>0</v>
      </c>
    </row>
    <row r="126" spans="1:21" ht="19.5" customHeight="1">
      <c r="A126" s="166" t="s">
        <v>313</v>
      </c>
      <c r="B126" s="159">
        <v>0</v>
      </c>
      <c r="C126" s="159">
        <v>0</v>
      </c>
      <c r="D126" s="159">
        <v>0</v>
      </c>
      <c r="E126" s="159">
        <v>0</v>
      </c>
      <c r="F126" s="159">
        <v>0</v>
      </c>
      <c r="G126" s="159">
        <v>0</v>
      </c>
      <c r="H126" s="167">
        <f>SUM(H122:H125)</f>
        <v>0</v>
      </c>
      <c r="I126" s="159">
        <v>0</v>
      </c>
      <c r="J126" s="159">
        <v>0</v>
      </c>
      <c r="K126" s="159">
        <v>0</v>
      </c>
      <c r="L126" s="159">
        <v>0</v>
      </c>
      <c r="M126" s="159">
        <v>0</v>
      </c>
      <c r="N126" s="159">
        <v>0</v>
      </c>
      <c r="O126" s="159">
        <v>0</v>
      </c>
      <c r="P126" s="159">
        <v>0</v>
      </c>
      <c r="Q126" s="159">
        <v>0</v>
      </c>
      <c r="R126" s="159">
        <v>0</v>
      </c>
      <c r="S126" s="159">
        <v>0</v>
      </c>
      <c r="T126" s="159">
        <v>0</v>
      </c>
      <c r="U126" s="186">
        <f t="shared" si="13"/>
        <v>0</v>
      </c>
    </row>
    <row r="127" spans="1:21" ht="19.5" customHeight="1">
      <c r="A127" s="166" t="s">
        <v>314</v>
      </c>
      <c r="B127" s="159">
        <f>B126+'พ.ย.'!B127</f>
        <v>0</v>
      </c>
      <c r="C127" s="159">
        <f>C126+'พ.ย.'!C127</f>
        <v>0</v>
      </c>
      <c r="D127" s="159">
        <f>D126+'พ.ย.'!D127</f>
        <v>0</v>
      </c>
      <c r="E127" s="159">
        <f>E126+'พ.ย.'!E127</f>
        <v>0</v>
      </c>
      <c r="F127" s="159">
        <f>F126+'พ.ย.'!F127</f>
        <v>0</v>
      </c>
      <c r="G127" s="159">
        <f>G126+'พ.ย.'!G127</f>
        <v>0</v>
      </c>
      <c r="H127" s="159">
        <f>H126+'พ.ย.'!H127</f>
        <v>0</v>
      </c>
      <c r="I127" s="159">
        <f>I126+'พ.ย.'!I127</f>
        <v>0</v>
      </c>
      <c r="J127" s="159">
        <f>J126+'พ.ย.'!J127</f>
        <v>0</v>
      </c>
      <c r="K127" s="159">
        <f>K126+'พ.ย.'!K127</f>
        <v>0</v>
      </c>
      <c r="L127" s="159">
        <f>L126+'พ.ย.'!L127</f>
        <v>0</v>
      </c>
      <c r="M127" s="159">
        <f>M126+'พ.ย.'!M127</f>
        <v>0</v>
      </c>
      <c r="N127" s="159">
        <f>N126+'พ.ย.'!N127</f>
        <v>0</v>
      </c>
      <c r="O127" s="159">
        <f>O126+'พ.ย.'!O127</f>
        <v>0</v>
      </c>
      <c r="P127" s="159">
        <f>P126+'พ.ย.'!P127</f>
        <v>0</v>
      </c>
      <c r="Q127" s="159">
        <f>Q126+'พ.ย.'!Q127</f>
        <v>0</v>
      </c>
      <c r="R127" s="159">
        <f>R126+'พ.ย.'!R127</f>
        <v>0</v>
      </c>
      <c r="S127" s="159">
        <f>S126+'พ.ย.'!S127</f>
        <v>0</v>
      </c>
      <c r="T127" s="159">
        <f>T126+'พ.ย.'!T127</f>
        <v>0</v>
      </c>
      <c r="U127" s="436">
        <f>SUM(B127:T127)</f>
        <v>0</v>
      </c>
    </row>
    <row r="129" ht="19.5" customHeight="1">
      <c r="V129" s="190">
        <f>U81+U74+U46+U53+U29+U24+U19+U11+U101+U94</f>
        <v>2559593.06</v>
      </c>
    </row>
    <row r="132" spans="17:18" ht="19.5" customHeight="1">
      <c r="Q132" s="563"/>
      <c r="R132" s="563"/>
    </row>
    <row r="142" spans="1:21" ht="19.5" customHeight="1">
      <c r="A142" s="563" t="s">
        <v>275</v>
      </c>
      <c r="B142" s="563"/>
      <c r="C142" s="563"/>
      <c r="D142" s="563"/>
      <c r="E142" s="563"/>
      <c r="F142" s="563"/>
      <c r="G142" s="563"/>
      <c r="H142" s="563"/>
      <c r="I142" s="563"/>
      <c r="J142" s="563"/>
      <c r="K142" s="563"/>
      <c r="L142" s="563"/>
      <c r="M142" s="563"/>
      <c r="N142" s="563"/>
      <c r="O142" s="563"/>
      <c r="P142" s="563"/>
      <c r="Q142" s="563"/>
      <c r="R142" s="563"/>
      <c r="S142" s="563"/>
      <c r="T142" s="563"/>
      <c r="U142" s="563"/>
    </row>
    <row r="143" spans="1:21" ht="19.5" customHeight="1">
      <c r="A143" s="564" t="s">
        <v>440</v>
      </c>
      <c r="B143" s="564"/>
      <c r="C143" s="564"/>
      <c r="D143" s="564"/>
      <c r="E143" s="564"/>
      <c r="F143" s="564"/>
      <c r="G143" s="564"/>
      <c r="H143" s="564"/>
      <c r="I143" s="564"/>
      <c r="J143" s="564"/>
      <c r="K143" s="564"/>
      <c r="L143" s="564"/>
      <c r="M143" s="564"/>
      <c r="N143" s="564"/>
      <c r="O143" s="564"/>
      <c r="P143" s="564"/>
      <c r="Q143" s="564"/>
      <c r="R143" s="564"/>
      <c r="S143" s="564"/>
      <c r="T143" s="564"/>
      <c r="U143" s="564"/>
    </row>
    <row r="144" spans="1:21" ht="19.5" customHeight="1">
      <c r="A144" s="152" t="s">
        <v>2</v>
      </c>
      <c r="B144" s="557" t="s">
        <v>277</v>
      </c>
      <c r="C144" s="558"/>
      <c r="D144" s="154" t="s">
        <v>278</v>
      </c>
      <c r="E144" s="559" t="s">
        <v>279</v>
      </c>
      <c r="F144" s="559"/>
      <c r="G144" s="154" t="s">
        <v>280</v>
      </c>
      <c r="H144" s="154" t="s">
        <v>281</v>
      </c>
      <c r="I144" s="557" t="s">
        <v>282</v>
      </c>
      <c r="J144" s="560"/>
      <c r="K144" s="558"/>
      <c r="L144" s="153" t="s">
        <v>283</v>
      </c>
      <c r="M144" s="559" t="s">
        <v>284</v>
      </c>
      <c r="N144" s="559"/>
      <c r="O144" s="559"/>
      <c r="P144" s="154" t="s">
        <v>285</v>
      </c>
      <c r="Q144" s="559" t="s">
        <v>286</v>
      </c>
      <c r="R144" s="559"/>
      <c r="S144" s="154" t="s">
        <v>287</v>
      </c>
      <c r="T144" s="154" t="s">
        <v>288</v>
      </c>
      <c r="U144" s="561" t="s">
        <v>81</v>
      </c>
    </row>
    <row r="145" spans="1:21" ht="19.5" customHeight="1">
      <c r="A145" s="163" t="s">
        <v>289</v>
      </c>
      <c r="B145" s="156" t="s">
        <v>290</v>
      </c>
      <c r="C145" s="156" t="s">
        <v>291</v>
      </c>
      <c r="D145" s="156" t="s">
        <v>292</v>
      </c>
      <c r="E145" s="156" t="s">
        <v>293</v>
      </c>
      <c r="F145" s="156" t="s">
        <v>294</v>
      </c>
      <c r="G145" s="156" t="s">
        <v>295</v>
      </c>
      <c r="H145" s="156" t="s">
        <v>296</v>
      </c>
      <c r="I145" s="156" t="s">
        <v>297</v>
      </c>
      <c r="J145" s="156" t="s">
        <v>298</v>
      </c>
      <c r="K145" s="156" t="s">
        <v>299</v>
      </c>
      <c r="L145" s="156" t="s">
        <v>300</v>
      </c>
      <c r="M145" s="156" t="s">
        <v>301</v>
      </c>
      <c r="N145" s="156" t="s">
        <v>302</v>
      </c>
      <c r="O145" s="156" t="s">
        <v>303</v>
      </c>
      <c r="P145" s="156" t="s">
        <v>304</v>
      </c>
      <c r="Q145" s="156" t="s">
        <v>305</v>
      </c>
      <c r="R145" s="156" t="s">
        <v>306</v>
      </c>
      <c r="S145" s="156" t="s">
        <v>307</v>
      </c>
      <c r="T145" s="156" t="s">
        <v>308</v>
      </c>
      <c r="U145" s="562"/>
    </row>
    <row r="146" spans="1:21" ht="19.5" customHeight="1">
      <c r="A146" s="157" t="s">
        <v>186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7"/>
      <c r="U146" s="159"/>
    </row>
    <row r="147" spans="1:21" ht="19.5" customHeight="1">
      <c r="A147" s="154" t="s">
        <v>309</v>
      </c>
      <c r="B147" s="159">
        <v>0</v>
      </c>
      <c r="C147" s="159">
        <v>0</v>
      </c>
      <c r="D147" s="159">
        <v>0</v>
      </c>
      <c r="E147" s="159">
        <v>0</v>
      </c>
      <c r="F147" s="159">
        <v>0</v>
      </c>
      <c r="G147" s="159">
        <v>0</v>
      </c>
      <c r="H147" s="159">
        <v>0</v>
      </c>
      <c r="I147" s="159">
        <v>0</v>
      </c>
      <c r="J147" s="159">
        <v>0</v>
      </c>
      <c r="K147" s="159">
        <v>0</v>
      </c>
      <c r="L147" s="159">
        <v>0</v>
      </c>
      <c r="M147" s="159">
        <v>0</v>
      </c>
      <c r="N147" s="159">
        <v>0</v>
      </c>
      <c r="O147" s="159">
        <v>0</v>
      </c>
      <c r="P147" s="159">
        <v>0</v>
      </c>
      <c r="Q147" s="159">
        <v>0</v>
      </c>
      <c r="R147" s="159">
        <v>0</v>
      </c>
      <c r="S147" s="159">
        <v>0</v>
      </c>
      <c r="T147" s="159">
        <v>0</v>
      </c>
      <c r="U147" s="186">
        <f aca="true" t="shared" si="14" ref="U147:U152">SUM(B147:T147)</f>
        <v>0</v>
      </c>
    </row>
    <row r="148" spans="1:21" ht="19.5" customHeight="1">
      <c r="A148" s="154" t="s">
        <v>310</v>
      </c>
      <c r="B148" s="159">
        <v>0</v>
      </c>
      <c r="C148" s="159">
        <v>0</v>
      </c>
      <c r="D148" s="159">
        <v>0</v>
      </c>
      <c r="E148" s="159">
        <v>0</v>
      </c>
      <c r="F148" s="159">
        <v>0</v>
      </c>
      <c r="G148" s="159">
        <v>0</v>
      </c>
      <c r="H148" s="159">
        <v>0</v>
      </c>
      <c r="I148" s="159">
        <v>0</v>
      </c>
      <c r="J148" s="159">
        <v>0</v>
      </c>
      <c r="K148" s="159">
        <v>0</v>
      </c>
      <c r="L148" s="159">
        <v>0</v>
      </c>
      <c r="M148" s="159">
        <v>0</v>
      </c>
      <c r="N148" s="159">
        <v>0</v>
      </c>
      <c r="O148" s="159">
        <v>0</v>
      </c>
      <c r="P148" s="159">
        <v>0</v>
      </c>
      <c r="Q148" s="159">
        <v>0</v>
      </c>
      <c r="R148" s="159">
        <v>0</v>
      </c>
      <c r="S148" s="159">
        <v>0</v>
      </c>
      <c r="T148" s="159">
        <v>0</v>
      </c>
      <c r="U148" s="186">
        <f t="shared" si="14"/>
        <v>0</v>
      </c>
    </row>
    <row r="149" spans="1:21" ht="19.5" customHeight="1">
      <c r="A149" s="154" t="s">
        <v>311</v>
      </c>
      <c r="B149" s="159">
        <v>0</v>
      </c>
      <c r="C149" s="159">
        <v>0</v>
      </c>
      <c r="D149" s="159">
        <v>0</v>
      </c>
      <c r="E149" s="159">
        <v>0</v>
      </c>
      <c r="F149" s="159">
        <v>0</v>
      </c>
      <c r="G149" s="159">
        <v>0</v>
      </c>
      <c r="H149" s="159">
        <v>0</v>
      </c>
      <c r="I149" s="159">
        <v>0</v>
      </c>
      <c r="J149" s="159">
        <v>0</v>
      </c>
      <c r="K149" s="159">
        <v>0</v>
      </c>
      <c r="L149" s="159">
        <v>0</v>
      </c>
      <c r="M149" s="159">
        <v>0</v>
      </c>
      <c r="N149" s="159">
        <v>0</v>
      </c>
      <c r="O149" s="159">
        <v>0</v>
      </c>
      <c r="P149" s="159">
        <v>0</v>
      </c>
      <c r="Q149" s="159">
        <v>0</v>
      </c>
      <c r="R149" s="159">
        <v>0</v>
      </c>
      <c r="S149" s="159">
        <v>0</v>
      </c>
      <c r="T149" s="159">
        <v>0</v>
      </c>
      <c r="U149" s="186">
        <f t="shared" si="14"/>
        <v>0</v>
      </c>
    </row>
    <row r="150" spans="1:21" ht="19.5" customHeight="1">
      <c r="A150" s="154" t="s">
        <v>312</v>
      </c>
      <c r="B150" s="159">
        <v>0</v>
      </c>
      <c r="C150" s="159">
        <v>0</v>
      </c>
      <c r="D150" s="159">
        <v>0</v>
      </c>
      <c r="E150" s="159">
        <v>0</v>
      </c>
      <c r="F150" s="159">
        <v>0</v>
      </c>
      <c r="G150" s="159">
        <v>0</v>
      </c>
      <c r="H150" s="159">
        <v>0</v>
      </c>
      <c r="I150" s="159">
        <v>0</v>
      </c>
      <c r="J150" s="159">
        <v>0</v>
      </c>
      <c r="K150" s="159">
        <v>0</v>
      </c>
      <c r="L150" s="159">
        <v>0</v>
      </c>
      <c r="M150" s="159">
        <v>0</v>
      </c>
      <c r="N150" s="159">
        <v>0</v>
      </c>
      <c r="O150" s="159">
        <v>0</v>
      </c>
      <c r="P150" s="159">
        <v>0</v>
      </c>
      <c r="Q150" s="159">
        <v>0</v>
      </c>
      <c r="R150" s="159">
        <v>0</v>
      </c>
      <c r="S150" s="159">
        <v>0</v>
      </c>
      <c r="T150" s="159">
        <v>500</v>
      </c>
      <c r="U150" s="186">
        <f t="shared" si="14"/>
        <v>500</v>
      </c>
    </row>
    <row r="151" spans="1:21" ht="19.5" customHeight="1">
      <c r="A151" s="159" t="s">
        <v>313</v>
      </c>
      <c r="B151" s="159">
        <f>SUM(B147:B150)</f>
        <v>0</v>
      </c>
      <c r="C151" s="159">
        <f aca="true" t="shared" si="15" ref="C151:T151">SUM(C147:C150)</f>
        <v>0</v>
      </c>
      <c r="D151" s="159">
        <f t="shared" si="15"/>
        <v>0</v>
      </c>
      <c r="E151" s="159">
        <f t="shared" si="15"/>
        <v>0</v>
      </c>
      <c r="F151" s="159">
        <f t="shared" si="15"/>
        <v>0</v>
      </c>
      <c r="G151" s="159">
        <f t="shared" si="15"/>
        <v>0</v>
      </c>
      <c r="H151" s="159">
        <f t="shared" si="15"/>
        <v>0</v>
      </c>
      <c r="I151" s="159">
        <f t="shared" si="15"/>
        <v>0</v>
      </c>
      <c r="J151" s="159">
        <f t="shared" si="15"/>
        <v>0</v>
      </c>
      <c r="K151" s="159">
        <f t="shared" si="15"/>
        <v>0</v>
      </c>
      <c r="L151" s="159">
        <f t="shared" si="15"/>
        <v>0</v>
      </c>
      <c r="M151" s="159">
        <f t="shared" si="15"/>
        <v>0</v>
      </c>
      <c r="N151" s="159">
        <f t="shared" si="15"/>
        <v>0</v>
      </c>
      <c r="O151" s="159">
        <f t="shared" si="15"/>
        <v>0</v>
      </c>
      <c r="P151" s="159">
        <f t="shared" si="15"/>
        <v>0</v>
      </c>
      <c r="Q151" s="159">
        <f t="shared" si="15"/>
        <v>0</v>
      </c>
      <c r="R151" s="159">
        <f t="shared" si="15"/>
        <v>0</v>
      </c>
      <c r="S151" s="159">
        <f t="shared" si="15"/>
        <v>0</v>
      </c>
      <c r="T151" s="159">
        <f t="shared" si="15"/>
        <v>500</v>
      </c>
      <c r="U151" s="186">
        <f t="shared" si="14"/>
        <v>500</v>
      </c>
    </row>
    <row r="152" spans="1:21" ht="19.5" customHeight="1">
      <c r="A152" s="159" t="s">
        <v>314</v>
      </c>
      <c r="B152" s="159">
        <f>B151+'พ.ย.'!B152</f>
        <v>0</v>
      </c>
      <c r="C152" s="159">
        <f>C151+'พ.ย.'!C152</f>
        <v>0</v>
      </c>
      <c r="D152" s="159">
        <f>D151+'พ.ย.'!D152</f>
        <v>0</v>
      </c>
      <c r="E152" s="159">
        <f>E151+'พ.ย.'!E152</f>
        <v>0</v>
      </c>
      <c r="F152" s="159">
        <f>F151+'พ.ย.'!F152</f>
        <v>0</v>
      </c>
      <c r="G152" s="159">
        <f>G151+'พ.ย.'!G152</f>
        <v>0</v>
      </c>
      <c r="H152" s="159">
        <f>H151+'พ.ย.'!H152</f>
        <v>0</v>
      </c>
      <c r="I152" s="159">
        <f>I151+'พ.ย.'!I152</f>
        <v>0</v>
      </c>
      <c r="J152" s="159">
        <f>J151+'พ.ย.'!J152</f>
        <v>0</v>
      </c>
      <c r="K152" s="159">
        <f>K151+'พ.ย.'!K152</f>
        <v>0</v>
      </c>
      <c r="L152" s="159">
        <f>L151+'พ.ย.'!L152</f>
        <v>0</v>
      </c>
      <c r="M152" s="159">
        <f>M151+'พ.ย.'!M152</f>
        <v>0</v>
      </c>
      <c r="N152" s="159">
        <f>N151+'พ.ย.'!N152</f>
        <v>0</v>
      </c>
      <c r="O152" s="159">
        <f>O151+'พ.ย.'!O152</f>
        <v>0</v>
      </c>
      <c r="P152" s="159">
        <f>P151+'พ.ย.'!P152</f>
        <v>0</v>
      </c>
      <c r="Q152" s="159">
        <f>Q151+'พ.ย.'!Q152</f>
        <v>0</v>
      </c>
      <c r="R152" s="159">
        <f>R151+'พ.ย.'!R152</f>
        <v>0</v>
      </c>
      <c r="S152" s="159">
        <f>S151+'พ.ย.'!S152</f>
        <v>0</v>
      </c>
      <c r="T152" s="159">
        <f>T151+'พ.ย.'!T152</f>
        <v>1500</v>
      </c>
      <c r="U152" s="436">
        <f t="shared" si="14"/>
        <v>1500</v>
      </c>
    </row>
    <row r="153" spans="1:21" ht="14.25" customHeight="1">
      <c r="A153" s="161">
        <v>100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86"/>
    </row>
    <row r="154" spans="1:21" ht="19.5" customHeight="1">
      <c r="A154" s="159">
        <v>101</v>
      </c>
      <c r="B154" s="159">
        <v>0</v>
      </c>
      <c r="C154" s="159">
        <v>0</v>
      </c>
      <c r="D154" s="159">
        <v>0</v>
      </c>
      <c r="E154" s="159">
        <v>0</v>
      </c>
      <c r="F154" s="159">
        <v>0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59">
        <v>0</v>
      </c>
      <c r="N154" s="159">
        <v>0</v>
      </c>
      <c r="O154" s="159">
        <v>0</v>
      </c>
      <c r="P154" s="159">
        <v>0</v>
      </c>
      <c r="Q154" s="159">
        <v>0</v>
      </c>
      <c r="R154" s="159">
        <v>0</v>
      </c>
      <c r="S154" s="159">
        <v>0</v>
      </c>
      <c r="T154" s="159">
        <v>0</v>
      </c>
      <c r="U154" s="186">
        <f aca="true" t="shared" si="16" ref="U154:U159">SUM(B154:T154)</f>
        <v>0</v>
      </c>
    </row>
    <row r="155" spans="1:21" ht="19.5" customHeight="1">
      <c r="A155" s="159">
        <v>102</v>
      </c>
      <c r="B155" s="159">
        <v>0</v>
      </c>
      <c r="C155" s="159">
        <v>0</v>
      </c>
      <c r="D155" s="159">
        <v>0</v>
      </c>
      <c r="E155" s="159">
        <v>0</v>
      </c>
      <c r="F155" s="159">
        <v>0</v>
      </c>
      <c r="G155" s="159">
        <v>0</v>
      </c>
      <c r="H155" s="159">
        <v>0</v>
      </c>
      <c r="I155" s="159">
        <v>0</v>
      </c>
      <c r="J155" s="159">
        <v>0</v>
      </c>
      <c r="K155" s="159">
        <v>0</v>
      </c>
      <c r="L155" s="159">
        <v>0</v>
      </c>
      <c r="M155" s="159">
        <v>0</v>
      </c>
      <c r="N155" s="159">
        <v>0</v>
      </c>
      <c r="O155" s="159">
        <v>0</v>
      </c>
      <c r="P155" s="159">
        <v>0</v>
      </c>
      <c r="Q155" s="159">
        <v>0</v>
      </c>
      <c r="R155" s="159">
        <v>0</v>
      </c>
      <c r="S155" s="159">
        <v>0</v>
      </c>
      <c r="T155" s="159">
        <v>0</v>
      </c>
      <c r="U155" s="186">
        <f t="shared" si="16"/>
        <v>0</v>
      </c>
    </row>
    <row r="156" spans="1:21" ht="19.5" customHeight="1">
      <c r="A156" s="159">
        <v>103</v>
      </c>
      <c r="B156" s="159">
        <v>0</v>
      </c>
      <c r="C156" s="159">
        <v>0</v>
      </c>
      <c r="D156" s="159">
        <v>0</v>
      </c>
      <c r="E156" s="159">
        <v>0</v>
      </c>
      <c r="F156" s="159">
        <v>0</v>
      </c>
      <c r="G156" s="159">
        <v>0</v>
      </c>
      <c r="H156" s="159">
        <v>0</v>
      </c>
      <c r="I156" s="159">
        <v>0</v>
      </c>
      <c r="J156" s="159">
        <v>0</v>
      </c>
      <c r="K156" s="159">
        <v>0</v>
      </c>
      <c r="L156" s="159">
        <v>0</v>
      </c>
      <c r="M156" s="159">
        <v>0</v>
      </c>
      <c r="N156" s="159">
        <v>0</v>
      </c>
      <c r="O156" s="159">
        <v>0</v>
      </c>
      <c r="P156" s="159">
        <v>0</v>
      </c>
      <c r="Q156" s="159">
        <v>0</v>
      </c>
      <c r="R156" s="159">
        <v>0</v>
      </c>
      <c r="S156" s="159">
        <v>0</v>
      </c>
      <c r="T156" s="159">
        <v>0</v>
      </c>
      <c r="U156" s="186">
        <f t="shared" si="16"/>
        <v>0</v>
      </c>
    </row>
    <row r="157" spans="1:21" ht="19.5" customHeight="1">
      <c r="A157" s="159">
        <v>105</v>
      </c>
      <c r="B157" s="159">
        <v>0</v>
      </c>
      <c r="C157" s="159">
        <v>0</v>
      </c>
      <c r="D157" s="159">
        <v>0</v>
      </c>
      <c r="E157" s="159">
        <v>0</v>
      </c>
      <c r="F157" s="159">
        <v>0</v>
      </c>
      <c r="G157" s="159">
        <v>0</v>
      </c>
      <c r="H157" s="159">
        <v>0</v>
      </c>
      <c r="I157" s="159">
        <v>0</v>
      </c>
      <c r="J157" s="159">
        <v>0</v>
      </c>
      <c r="K157" s="159">
        <v>0</v>
      </c>
      <c r="L157" s="159">
        <v>0</v>
      </c>
      <c r="M157" s="159">
        <v>0</v>
      </c>
      <c r="N157" s="159">
        <v>0</v>
      </c>
      <c r="O157" s="159">
        <v>0</v>
      </c>
      <c r="P157" s="159">
        <v>0</v>
      </c>
      <c r="Q157" s="159">
        <v>0</v>
      </c>
      <c r="R157" s="159">
        <v>0</v>
      </c>
      <c r="S157" s="159">
        <v>0</v>
      </c>
      <c r="T157" s="159">
        <v>0</v>
      </c>
      <c r="U157" s="186">
        <f t="shared" si="16"/>
        <v>0</v>
      </c>
    </row>
    <row r="158" spans="1:21" ht="19.5" customHeight="1">
      <c r="A158" s="159">
        <v>106</v>
      </c>
      <c r="B158" s="159">
        <v>0</v>
      </c>
      <c r="C158" s="159">
        <v>0</v>
      </c>
      <c r="D158" s="159">
        <v>0</v>
      </c>
      <c r="E158" s="159">
        <v>0</v>
      </c>
      <c r="F158" s="159">
        <v>0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59">
        <v>0</v>
      </c>
      <c r="N158" s="159">
        <v>0</v>
      </c>
      <c r="O158" s="159">
        <v>0</v>
      </c>
      <c r="P158" s="159">
        <v>0</v>
      </c>
      <c r="Q158" s="159">
        <v>0</v>
      </c>
      <c r="R158" s="159">
        <v>0</v>
      </c>
      <c r="S158" s="159">
        <v>0</v>
      </c>
      <c r="T158" s="159">
        <v>0</v>
      </c>
      <c r="U158" s="186">
        <f t="shared" si="16"/>
        <v>0</v>
      </c>
    </row>
    <row r="159" spans="1:21" ht="19.5" customHeight="1">
      <c r="A159" s="159" t="s">
        <v>313</v>
      </c>
      <c r="B159" s="159">
        <f>SUM(B154:B158)</f>
        <v>0</v>
      </c>
      <c r="C159" s="159">
        <f aca="true" t="shared" si="17" ref="C159:T159">SUM(C154:C158)</f>
        <v>0</v>
      </c>
      <c r="D159" s="159">
        <f t="shared" si="17"/>
        <v>0</v>
      </c>
      <c r="E159" s="159">
        <f t="shared" si="17"/>
        <v>0</v>
      </c>
      <c r="F159" s="159">
        <f t="shared" si="17"/>
        <v>0</v>
      </c>
      <c r="G159" s="159">
        <f t="shared" si="17"/>
        <v>0</v>
      </c>
      <c r="H159" s="159">
        <f t="shared" si="17"/>
        <v>0</v>
      </c>
      <c r="I159" s="159">
        <f t="shared" si="17"/>
        <v>0</v>
      </c>
      <c r="J159" s="159">
        <f t="shared" si="17"/>
        <v>0</v>
      </c>
      <c r="K159" s="159">
        <f t="shared" si="17"/>
        <v>0</v>
      </c>
      <c r="L159" s="159">
        <f t="shared" si="17"/>
        <v>0</v>
      </c>
      <c r="M159" s="159">
        <f t="shared" si="17"/>
        <v>0</v>
      </c>
      <c r="N159" s="159">
        <f t="shared" si="17"/>
        <v>0</v>
      </c>
      <c r="O159" s="159">
        <f t="shared" si="17"/>
        <v>0</v>
      </c>
      <c r="P159" s="159">
        <f t="shared" si="17"/>
        <v>0</v>
      </c>
      <c r="Q159" s="159">
        <f t="shared" si="17"/>
        <v>0</v>
      </c>
      <c r="R159" s="159">
        <f t="shared" si="17"/>
        <v>0</v>
      </c>
      <c r="S159" s="159">
        <f t="shared" si="17"/>
        <v>0</v>
      </c>
      <c r="T159" s="159">
        <f t="shared" si="17"/>
        <v>0</v>
      </c>
      <c r="U159" s="186">
        <f t="shared" si="16"/>
        <v>0</v>
      </c>
    </row>
    <row r="160" spans="1:21" ht="19.5" customHeight="1">
      <c r="A160" s="159" t="s">
        <v>314</v>
      </c>
      <c r="B160" s="159">
        <f>B159+'พ.ย.'!B160</f>
        <v>0</v>
      </c>
      <c r="C160" s="159">
        <f>C159+'พ.ย.'!C160</f>
        <v>0</v>
      </c>
      <c r="D160" s="159">
        <f>D159+'พ.ย.'!D160</f>
        <v>0</v>
      </c>
      <c r="E160" s="159">
        <f>E159+'พ.ย.'!E160</f>
        <v>0</v>
      </c>
      <c r="F160" s="159">
        <f>F159+'พ.ย.'!F160</f>
        <v>0</v>
      </c>
      <c r="G160" s="159">
        <f>G159+'พ.ย.'!G160</f>
        <v>0</v>
      </c>
      <c r="H160" s="159">
        <f>H159+'พ.ย.'!H160</f>
        <v>0</v>
      </c>
      <c r="I160" s="159">
        <f>I159+'พ.ย.'!I160</f>
        <v>0</v>
      </c>
      <c r="J160" s="159">
        <f>J159+'พ.ย.'!J160</f>
        <v>0</v>
      </c>
      <c r="K160" s="159">
        <f>K159+'พ.ย.'!K160</f>
        <v>0</v>
      </c>
      <c r="L160" s="159">
        <f>L159+'พ.ย.'!L160</f>
        <v>0</v>
      </c>
      <c r="M160" s="159">
        <f>M159+'พ.ย.'!M160</f>
        <v>0</v>
      </c>
      <c r="N160" s="159">
        <f>N159+'พ.ย.'!N160</f>
        <v>0</v>
      </c>
      <c r="O160" s="159">
        <f>O159+'พ.ย.'!O160</f>
        <v>0</v>
      </c>
      <c r="P160" s="159">
        <f>P159+'พ.ย.'!P160</f>
        <v>0</v>
      </c>
      <c r="Q160" s="159">
        <f>Q159+'พ.ย.'!Q160</f>
        <v>0</v>
      </c>
      <c r="R160" s="159">
        <f>R159+'พ.ย.'!R160</f>
        <v>0</v>
      </c>
      <c r="S160" s="159">
        <f>S159+'พ.ย.'!S160</f>
        <v>0</v>
      </c>
      <c r="T160" s="159">
        <f>T159+'พ.ย.'!T160</f>
        <v>0</v>
      </c>
      <c r="U160" s="436">
        <f>SUM(B160:T160)</f>
        <v>0</v>
      </c>
    </row>
    <row r="161" spans="1:21" ht="19.5" customHeight="1">
      <c r="A161" s="161">
        <v>120</v>
      </c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86"/>
    </row>
    <row r="162" spans="1:21" ht="19.5" customHeight="1">
      <c r="A162" s="159">
        <v>121</v>
      </c>
      <c r="B162" s="159">
        <v>0</v>
      </c>
      <c r="C162" s="159">
        <v>0</v>
      </c>
      <c r="D162" s="159">
        <v>0</v>
      </c>
      <c r="E162" s="159">
        <v>0</v>
      </c>
      <c r="F162" s="159">
        <v>0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59">
        <v>0</v>
      </c>
      <c r="N162" s="159">
        <v>0</v>
      </c>
      <c r="O162" s="159">
        <v>0</v>
      </c>
      <c r="P162" s="159">
        <v>0</v>
      </c>
      <c r="Q162" s="159">
        <v>0</v>
      </c>
      <c r="R162" s="159">
        <v>0</v>
      </c>
      <c r="S162" s="159">
        <v>0</v>
      </c>
      <c r="T162" s="159">
        <v>0</v>
      </c>
      <c r="U162" s="186">
        <f>SUM(B162:T162)</f>
        <v>0</v>
      </c>
    </row>
    <row r="163" spans="1:21" ht="19.5" customHeight="1">
      <c r="A163" s="159">
        <v>122</v>
      </c>
      <c r="B163" s="159">
        <v>0</v>
      </c>
      <c r="C163" s="159">
        <v>0</v>
      </c>
      <c r="D163" s="159">
        <v>0</v>
      </c>
      <c r="E163" s="159">
        <v>0</v>
      </c>
      <c r="F163" s="159">
        <v>0</v>
      </c>
      <c r="G163" s="159">
        <v>0</v>
      </c>
      <c r="H163" s="159">
        <v>0</v>
      </c>
      <c r="I163" s="159">
        <v>0</v>
      </c>
      <c r="J163" s="159">
        <v>0</v>
      </c>
      <c r="K163" s="159">
        <v>0</v>
      </c>
      <c r="L163" s="159">
        <v>0</v>
      </c>
      <c r="M163" s="159">
        <v>0</v>
      </c>
      <c r="N163" s="159">
        <v>0</v>
      </c>
      <c r="O163" s="159">
        <v>0</v>
      </c>
      <c r="P163" s="159">
        <v>0</v>
      </c>
      <c r="Q163" s="159">
        <v>0</v>
      </c>
      <c r="R163" s="159">
        <v>0</v>
      </c>
      <c r="S163" s="159">
        <v>0</v>
      </c>
      <c r="T163" s="159">
        <v>0</v>
      </c>
      <c r="U163" s="186">
        <f>SUM(B163:T163)</f>
        <v>0</v>
      </c>
    </row>
    <row r="164" spans="1:21" ht="19.5" customHeight="1">
      <c r="A164" s="159" t="s">
        <v>313</v>
      </c>
      <c r="B164" s="159">
        <f>SUM(B162:B163)</f>
        <v>0</v>
      </c>
      <c r="C164" s="159">
        <f aca="true" t="shared" si="18" ref="C164:T164">SUM(C162:C163)</f>
        <v>0</v>
      </c>
      <c r="D164" s="159">
        <f t="shared" si="18"/>
        <v>0</v>
      </c>
      <c r="E164" s="159">
        <f t="shared" si="18"/>
        <v>0</v>
      </c>
      <c r="F164" s="159">
        <f t="shared" si="18"/>
        <v>0</v>
      </c>
      <c r="G164" s="159">
        <f t="shared" si="18"/>
        <v>0</v>
      </c>
      <c r="H164" s="159">
        <f t="shared" si="18"/>
        <v>0</v>
      </c>
      <c r="I164" s="159">
        <f t="shared" si="18"/>
        <v>0</v>
      </c>
      <c r="J164" s="159">
        <f t="shared" si="18"/>
        <v>0</v>
      </c>
      <c r="K164" s="159">
        <f t="shared" si="18"/>
        <v>0</v>
      </c>
      <c r="L164" s="159">
        <f t="shared" si="18"/>
        <v>0</v>
      </c>
      <c r="M164" s="159">
        <f t="shared" si="18"/>
        <v>0</v>
      </c>
      <c r="N164" s="159">
        <f t="shared" si="18"/>
        <v>0</v>
      </c>
      <c r="O164" s="159">
        <f t="shared" si="18"/>
        <v>0</v>
      </c>
      <c r="P164" s="159">
        <f t="shared" si="18"/>
        <v>0</v>
      </c>
      <c r="Q164" s="159">
        <f t="shared" si="18"/>
        <v>0</v>
      </c>
      <c r="R164" s="159">
        <f t="shared" si="18"/>
        <v>0</v>
      </c>
      <c r="S164" s="159">
        <f t="shared" si="18"/>
        <v>0</v>
      </c>
      <c r="T164" s="159">
        <f t="shared" si="18"/>
        <v>0</v>
      </c>
      <c r="U164" s="186">
        <f>SUM(B164:T164)</f>
        <v>0</v>
      </c>
    </row>
    <row r="165" spans="1:21" ht="19.5" customHeight="1">
      <c r="A165" s="159" t="s">
        <v>314</v>
      </c>
      <c r="B165" s="159">
        <f>B164+'พ.ย.'!B165</f>
        <v>0</v>
      </c>
      <c r="C165" s="159">
        <f>C164+'พ.ย.'!C165</f>
        <v>0</v>
      </c>
      <c r="D165" s="159">
        <f>D164+'พ.ย.'!D165</f>
        <v>0</v>
      </c>
      <c r="E165" s="159">
        <f>E164+'พ.ย.'!E165</f>
        <v>0</v>
      </c>
      <c r="F165" s="159">
        <f>F164+'พ.ย.'!F165</f>
        <v>0</v>
      </c>
      <c r="G165" s="159">
        <f>G164+'พ.ย.'!G165</f>
        <v>0</v>
      </c>
      <c r="H165" s="159">
        <f>H164+'พ.ย.'!H165</f>
        <v>0</v>
      </c>
      <c r="I165" s="159">
        <f>I164+'พ.ย.'!I165</f>
        <v>0</v>
      </c>
      <c r="J165" s="159">
        <f>J164+'พ.ย.'!J165</f>
        <v>0</v>
      </c>
      <c r="K165" s="159">
        <f>K164+'พ.ย.'!K165</f>
        <v>0</v>
      </c>
      <c r="L165" s="159">
        <f>L164+'พ.ย.'!L165</f>
        <v>0</v>
      </c>
      <c r="M165" s="159">
        <f>M164+'พ.ย.'!M165</f>
        <v>0</v>
      </c>
      <c r="N165" s="159">
        <f>N164+'พ.ย.'!N165</f>
        <v>0</v>
      </c>
      <c r="O165" s="159">
        <f>O164+'พ.ย.'!O165</f>
        <v>0</v>
      </c>
      <c r="P165" s="159">
        <f>P164+'พ.ย.'!P165</f>
        <v>0</v>
      </c>
      <c r="Q165" s="159">
        <f>Q164+'พ.ย.'!Q165</f>
        <v>0</v>
      </c>
      <c r="R165" s="159">
        <f>R164+'พ.ย.'!R165</f>
        <v>0</v>
      </c>
      <c r="S165" s="159">
        <f>S164+'พ.ย.'!S165</f>
        <v>0</v>
      </c>
      <c r="T165" s="159">
        <f>T164+'พ.ย.'!T165</f>
        <v>0</v>
      </c>
      <c r="U165" s="436">
        <f>SUM(B165:T165)</f>
        <v>0</v>
      </c>
    </row>
    <row r="166" spans="1:21" ht="16.5" customHeight="1">
      <c r="A166" s="161">
        <v>130</v>
      </c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86"/>
    </row>
    <row r="167" spans="1:21" ht="19.5" customHeight="1">
      <c r="A167" s="159">
        <v>131</v>
      </c>
      <c r="B167" s="159">
        <v>0</v>
      </c>
      <c r="C167" s="159">
        <v>0</v>
      </c>
      <c r="D167" s="159">
        <v>0</v>
      </c>
      <c r="E167" s="159">
        <v>0</v>
      </c>
      <c r="F167" s="159">
        <v>0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59">
        <v>0</v>
      </c>
      <c r="O167" s="159">
        <v>0</v>
      </c>
      <c r="P167" s="159">
        <v>0</v>
      </c>
      <c r="Q167" s="159">
        <v>0</v>
      </c>
      <c r="R167" s="159">
        <v>0</v>
      </c>
      <c r="S167" s="159">
        <v>0</v>
      </c>
      <c r="T167" s="159">
        <v>0</v>
      </c>
      <c r="U167" s="186">
        <f>SUM(B167:T167)</f>
        <v>0</v>
      </c>
    </row>
    <row r="168" spans="1:21" ht="19.5" customHeight="1">
      <c r="A168" s="159">
        <v>132</v>
      </c>
      <c r="B168" s="159">
        <v>0</v>
      </c>
      <c r="C168" s="159">
        <v>0</v>
      </c>
      <c r="D168" s="159">
        <v>0</v>
      </c>
      <c r="E168" s="159">
        <v>0</v>
      </c>
      <c r="F168" s="159">
        <v>0</v>
      </c>
      <c r="G168" s="159">
        <v>0</v>
      </c>
      <c r="H168" s="159">
        <v>0</v>
      </c>
      <c r="I168" s="159">
        <v>0</v>
      </c>
      <c r="J168" s="159">
        <v>0</v>
      </c>
      <c r="K168" s="159">
        <v>0</v>
      </c>
      <c r="L168" s="159">
        <v>0</v>
      </c>
      <c r="M168" s="159">
        <v>0</v>
      </c>
      <c r="N168" s="159">
        <v>0</v>
      </c>
      <c r="O168" s="159">
        <v>0</v>
      </c>
      <c r="P168" s="159">
        <v>0</v>
      </c>
      <c r="Q168" s="159">
        <v>0</v>
      </c>
      <c r="R168" s="159">
        <v>0</v>
      </c>
      <c r="S168" s="159">
        <v>0</v>
      </c>
      <c r="T168" s="159">
        <v>0</v>
      </c>
      <c r="U168" s="186">
        <f>SUM(B168:T168)</f>
        <v>0</v>
      </c>
    </row>
    <row r="169" spans="1:21" ht="19.5" customHeight="1">
      <c r="A169" s="159" t="s">
        <v>313</v>
      </c>
      <c r="B169" s="159">
        <f>SUM(B167:B168)</f>
        <v>0</v>
      </c>
      <c r="C169" s="159">
        <f aca="true" t="shared" si="19" ref="C169:T169">SUM(C167:C168)</f>
        <v>0</v>
      </c>
      <c r="D169" s="159">
        <f t="shared" si="19"/>
        <v>0</v>
      </c>
      <c r="E169" s="159">
        <f t="shared" si="19"/>
        <v>0</v>
      </c>
      <c r="F169" s="159">
        <f t="shared" si="19"/>
        <v>0</v>
      </c>
      <c r="G169" s="159">
        <f t="shared" si="19"/>
        <v>0</v>
      </c>
      <c r="H169" s="159">
        <f t="shared" si="19"/>
        <v>0</v>
      </c>
      <c r="I169" s="159">
        <f t="shared" si="19"/>
        <v>0</v>
      </c>
      <c r="J169" s="159">
        <f t="shared" si="19"/>
        <v>0</v>
      </c>
      <c r="K169" s="159">
        <f t="shared" si="19"/>
        <v>0</v>
      </c>
      <c r="L169" s="159">
        <f t="shared" si="19"/>
        <v>0</v>
      </c>
      <c r="M169" s="159">
        <f t="shared" si="19"/>
        <v>0</v>
      </c>
      <c r="N169" s="159">
        <f t="shared" si="19"/>
        <v>0</v>
      </c>
      <c r="O169" s="159">
        <f t="shared" si="19"/>
        <v>0</v>
      </c>
      <c r="P169" s="159">
        <f t="shared" si="19"/>
        <v>0</v>
      </c>
      <c r="Q169" s="159">
        <f t="shared" si="19"/>
        <v>0</v>
      </c>
      <c r="R169" s="159">
        <f t="shared" si="19"/>
        <v>0</v>
      </c>
      <c r="S169" s="159">
        <f t="shared" si="19"/>
        <v>0</v>
      </c>
      <c r="T169" s="159">
        <f t="shared" si="19"/>
        <v>0</v>
      </c>
      <c r="U169" s="186">
        <f>SUM(B169:T169)</f>
        <v>0</v>
      </c>
    </row>
    <row r="170" spans="1:21" ht="19.5" customHeight="1">
      <c r="A170" s="159" t="s">
        <v>314</v>
      </c>
      <c r="B170" s="159">
        <f>B169+'พ.ย.'!B170</f>
        <v>0</v>
      </c>
      <c r="C170" s="159">
        <f>C169+'พ.ย.'!C170</f>
        <v>0</v>
      </c>
      <c r="D170" s="159">
        <f>D169+'พ.ย.'!D170</f>
        <v>0</v>
      </c>
      <c r="E170" s="159">
        <f>E169+'พ.ย.'!E170</f>
        <v>0</v>
      </c>
      <c r="F170" s="159">
        <f>F169+'พ.ย.'!F170</f>
        <v>0</v>
      </c>
      <c r="G170" s="159">
        <f>G169+'พ.ย.'!G170</f>
        <v>0</v>
      </c>
      <c r="H170" s="159">
        <f>H169+'พ.ย.'!H170</f>
        <v>0</v>
      </c>
      <c r="I170" s="159">
        <f>I169+'พ.ย.'!I170</f>
        <v>0</v>
      </c>
      <c r="J170" s="159">
        <f>J169+'พ.ย.'!J170</f>
        <v>0</v>
      </c>
      <c r="K170" s="159">
        <f>K169+'พ.ย.'!K170</f>
        <v>0</v>
      </c>
      <c r="L170" s="159">
        <f>L169+'พ.ย.'!L170</f>
        <v>0</v>
      </c>
      <c r="M170" s="159">
        <f>M169+'พ.ย.'!M170</f>
        <v>0</v>
      </c>
      <c r="N170" s="159">
        <f>N169+'พ.ย.'!N170</f>
        <v>0</v>
      </c>
      <c r="O170" s="159">
        <f>O169+'พ.ย.'!O170</f>
        <v>0</v>
      </c>
      <c r="P170" s="159">
        <f>P169+'พ.ย.'!P170</f>
        <v>0</v>
      </c>
      <c r="Q170" s="159">
        <f>Q169+'พ.ย.'!Q170</f>
        <v>0</v>
      </c>
      <c r="R170" s="159">
        <f>R169+'พ.ย.'!R170</f>
        <v>0</v>
      </c>
      <c r="S170" s="159">
        <f>S169+'พ.ย.'!S170</f>
        <v>0</v>
      </c>
      <c r="T170" s="159">
        <f>T169+'พ.ย.'!T170</f>
        <v>0</v>
      </c>
      <c r="U170" s="436">
        <f>SUM(B170:T170)</f>
        <v>0</v>
      </c>
    </row>
    <row r="171" spans="1:21" ht="19.5" customHeight="1">
      <c r="A171" s="555" t="s">
        <v>275</v>
      </c>
      <c r="B171" s="555"/>
      <c r="C171" s="555"/>
      <c r="D171" s="555"/>
      <c r="E171" s="555"/>
      <c r="F171" s="555"/>
      <c r="G171" s="555"/>
      <c r="H171" s="555"/>
      <c r="I171" s="555"/>
      <c r="J171" s="555"/>
      <c r="K171" s="555"/>
      <c r="L171" s="555"/>
      <c r="M171" s="555"/>
      <c r="N171" s="555"/>
      <c r="O171" s="555"/>
      <c r="P171" s="555"/>
      <c r="Q171" s="555"/>
      <c r="R171" s="555"/>
      <c r="S171" s="555"/>
      <c r="T171" s="555"/>
      <c r="U171" s="555"/>
    </row>
    <row r="172" spans="1:21" ht="19.5" customHeight="1">
      <c r="A172" s="556" t="str">
        <f>A143</f>
        <v>รายจ่ายตามงบประมาณ (จ่ายจากเงินอุดหนุน) ประจำเดือนพฤศจิกายน 2556</v>
      </c>
      <c r="B172" s="556"/>
      <c r="C172" s="556"/>
      <c r="D172" s="556"/>
      <c r="E172" s="556"/>
      <c r="F172" s="556"/>
      <c r="G172" s="556"/>
      <c r="H172" s="556"/>
      <c r="I172" s="556"/>
      <c r="J172" s="556"/>
      <c r="K172" s="556"/>
      <c r="L172" s="556"/>
      <c r="M172" s="556"/>
      <c r="N172" s="556"/>
      <c r="O172" s="556"/>
      <c r="P172" s="556"/>
      <c r="Q172" s="556"/>
      <c r="R172" s="556"/>
      <c r="S172" s="556"/>
      <c r="T172" s="556"/>
      <c r="U172" s="556"/>
    </row>
    <row r="173" spans="1:21" ht="19.5" customHeight="1">
      <c r="A173" s="152" t="s">
        <v>276</v>
      </c>
      <c r="B173" s="557" t="s">
        <v>277</v>
      </c>
      <c r="C173" s="558"/>
      <c r="D173" s="154" t="s">
        <v>278</v>
      </c>
      <c r="E173" s="559" t="s">
        <v>279</v>
      </c>
      <c r="F173" s="559"/>
      <c r="G173" s="154" t="s">
        <v>280</v>
      </c>
      <c r="H173" s="154" t="s">
        <v>281</v>
      </c>
      <c r="I173" s="557" t="s">
        <v>282</v>
      </c>
      <c r="J173" s="560"/>
      <c r="K173" s="558"/>
      <c r="L173" s="153" t="s">
        <v>283</v>
      </c>
      <c r="M173" s="559" t="s">
        <v>284</v>
      </c>
      <c r="N173" s="559"/>
      <c r="O173" s="559"/>
      <c r="P173" s="154" t="s">
        <v>285</v>
      </c>
      <c r="Q173" s="559" t="s">
        <v>286</v>
      </c>
      <c r="R173" s="559"/>
      <c r="S173" s="154" t="s">
        <v>287</v>
      </c>
      <c r="T173" s="154" t="s">
        <v>288</v>
      </c>
      <c r="U173" s="561" t="s">
        <v>81</v>
      </c>
    </row>
    <row r="174" spans="1:21" ht="19.5" customHeight="1">
      <c r="A174" s="163" t="s">
        <v>289</v>
      </c>
      <c r="B174" s="156" t="s">
        <v>290</v>
      </c>
      <c r="C174" s="156" t="s">
        <v>291</v>
      </c>
      <c r="D174" s="156" t="s">
        <v>292</v>
      </c>
      <c r="E174" s="156" t="s">
        <v>293</v>
      </c>
      <c r="F174" s="156" t="s">
        <v>294</v>
      </c>
      <c r="G174" s="156" t="s">
        <v>295</v>
      </c>
      <c r="H174" s="156" t="s">
        <v>296</v>
      </c>
      <c r="I174" s="156" t="s">
        <v>297</v>
      </c>
      <c r="J174" s="156" t="s">
        <v>298</v>
      </c>
      <c r="K174" s="156" t="s">
        <v>299</v>
      </c>
      <c r="L174" s="156" t="s">
        <v>300</v>
      </c>
      <c r="M174" s="156" t="s">
        <v>301</v>
      </c>
      <c r="N174" s="156" t="s">
        <v>302</v>
      </c>
      <c r="O174" s="156" t="s">
        <v>303</v>
      </c>
      <c r="P174" s="156" t="s">
        <v>304</v>
      </c>
      <c r="Q174" s="156" t="s">
        <v>305</v>
      </c>
      <c r="R174" s="156" t="s">
        <v>306</v>
      </c>
      <c r="S174" s="156" t="s">
        <v>307</v>
      </c>
      <c r="T174" s="156" t="s">
        <v>308</v>
      </c>
      <c r="U174" s="562"/>
    </row>
    <row r="175" spans="1:21" ht="19.5" customHeight="1">
      <c r="A175" s="164" t="s">
        <v>193</v>
      </c>
      <c r="B175" s="158"/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7"/>
      <c r="U175" s="159"/>
    </row>
    <row r="176" spans="1:21" ht="19.5" customHeight="1">
      <c r="A176" s="165">
        <v>201</v>
      </c>
      <c r="B176" s="159">
        <v>0</v>
      </c>
      <c r="C176" s="159">
        <v>0</v>
      </c>
      <c r="D176" s="159">
        <v>0</v>
      </c>
      <c r="E176" s="159">
        <v>0</v>
      </c>
      <c r="F176" s="159">
        <v>0</v>
      </c>
      <c r="G176" s="159">
        <v>0</v>
      </c>
      <c r="H176" s="159">
        <v>0</v>
      </c>
      <c r="I176" s="159">
        <v>0</v>
      </c>
      <c r="J176" s="159">
        <v>0</v>
      </c>
      <c r="K176" s="159">
        <v>0</v>
      </c>
      <c r="L176" s="159">
        <v>0</v>
      </c>
      <c r="M176" s="159">
        <v>0</v>
      </c>
      <c r="N176" s="159">
        <v>0</v>
      </c>
      <c r="O176" s="159">
        <v>0</v>
      </c>
      <c r="P176" s="159">
        <v>0</v>
      </c>
      <c r="Q176" s="159">
        <v>0</v>
      </c>
      <c r="R176" s="159">
        <v>0</v>
      </c>
      <c r="S176" s="159">
        <v>0</v>
      </c>
      <c r="T176" s="159">
        <v>0</v>
      </c>
      <c r="U176" s="186">
        <f aca="true" t="shared" si="20" ref="U176:U186">SUM(B176:T176)</f>
        <v>0</v>
      </c>
    </row>
    <row r="177" spans="1:21" ht="19.5" customHeight="1">
      <c r="A177" s="165">
        <v>203</v>
      </c>
      <c r="B177" s="159">
        <v>0</v>
      </c>
      <c r="C177" s="159">
        <v>0</v>
      </c>
      <c r="D177" s="159">
        <v>0</v>
      </c>
      <c r="E177" s="159">
        <v>0</v>
      </c>
      <c r="F177" s="159">
        <v>0</v>
      </c>
      <c r="G177" s="159">
        <v>0</v>
      </c>
      <c r="H177" s="159">
        <v>0</v>
      </c>
      <c r="I177" s="159">
        <v>0</v>
      </c>
      <c r="J177" s="159">
        <v>0</v>
      </c>
      <c r="K177" s="159">
        <v>0</v>
      </c>
      <c r="L177" s="159">
        <v>0</v>
      </c>
      <c r="M177" s="159">
        <v>0</v>
      </c>
      <c r="N177" s="159">
        <v>0</v>
      </c>
      <c r="O177" s="159">
        <v>0</v>
      </c>
      <c r="P177" s="159">
        <v>0</v>
      </c>
      <c r="Q177" s="159">
        <v>0</v>
      </c>
      <c r="R177" s="159">
        <v>0</v>
      </c>
      <c r="S177" s="159">
        <v>0</v>
      </c>
      <c r="T177" s="159">
        <v>0</v>
      </c>
      <c r="U177" s="186">
        <f t="shared" si="20"/>
        <v>0</v>
      </c>
    </row>
    <row r="178" spans="1:21" ht="19.5" customHeight="1">
      <c r="A178" s="166">
        <v>204</v>
      </c>
      <c r="B178" s="159">
        <v>0</v>
      </c>
      <c r="C178" s="159">
        <v>0</v>
      </c>
      <c r="D178" s="159">
        <v>0</v>
      </c>
      <c r="E178" s="159">
        <v>0</v>
      </c>
      <c r="F178" s="159">
        <v>0</v>
      </c>
      <c r="G178" s="159">
        <v>0</v>
      </c>
      <c r="H178" s="159">
        <v>0</v>
      </c>
      <c r="I178" s="159">
        <v>0</v>
      </c>
      <c r="J178" s="159">
        <v>0</v>
      </c>
      <c r="K178" s="159">
        <v>0</v>
      </c>
      <c r="L178" s="159">
        <v>0</v>
      </c>
      <c r="M178" s="159">
        <v>0</v>
      </c>
      <c r="N178" s="159">
        <v>0</v>
      </c>
      <c r="O178" s="159">
        <v>0</v>
      </c>
      <c r="P178" s="159">
        <v>0</v>
      </c>
      <c r="Q178" s="159">
        <v>0</v>
      </c>
      <c r="R178" s="159">
        <v>0</v>
      </c>
      <c r="S178" s="159">
        <v>0</v>
      </c>
      <c r="T178" s="159">
        <v>0</v>
      </c>
      <c r="U178" s="186">
        <f t="shared" si="20"/>
        <v>0</v>
      </c>
    </row>
    <row r="179" spans="1:21" ht="19.5" customHeight="1">
      <c r="A179" s="166">
        <v>205</v>
      </c>
      <c r="B179" s="159">
        <v>0</v>
      </c>
      <c r="C179" s="159">
        <v>0</v>
      </c>
      <c r="D179" s="159">
        <v>0</v>
      </c>
      <c r="E179" s="159">
        <v>0</v>
      </c>
      <c r="F179" s="159">
        <v>0</v>
      </c>
      <c r="G179" s="159">
        <v>0</v>
      </c>
      <c r="H179" s="159">
        <v>0</v>
      </c>
      <c r="I179" s="159">
        <v>0</v>
      </c>
      <c r="J179" s="159">
        <v>0</v>
      </c>
      <c r="K179" s="159">
        <v>0</v>
      </c>
      <c r="L179" s="159">
        <v>0</v>
      </c>
      <c r="M179" s="159">
        <v>0</v>
      </c>
      <c r="N179" s="159">
        <v>0</v>
      </c>
      <c r="O179" s="159">
        <v>0</v>
      </c>
      <c r="P179" s="159">
        <v>0</v>
      </c>
      <c r="Q179" s="159">
        <v>0</v>
      </c>
      <c r="R179" s="159">
        <v>0</v>
      </c>
      <c r="S179" s="159">
        <v>0</v>
      </c>
      <c r="T179" s="159">
        <v>0</v>
      </c>
      <c r="U179" s="186">
        <f t="shared" si="20"/>
        <v>0</v>
      </c>
    </row>
    <row r="180" spans="1:21" ht="19.5" customHeight="1">
      <c r="A180" s="166">
        <v>206</v>
      </c>
      <c r="B180" s="159">
        <v>0</v>
      </c>
      <c r="C180" s="159">
        <v>0</v>
      </c>
      <c r="D180" s="159">
        <v>0</v>
      </c>
      <c r="E180" s="159">
        <v>0</v>
      </c>
      <c r="F180" s="159">
        <v>0</v>
      </c>
      <c r="G180" s="159">
        <v>0</v>
      </c>
      <c r="H180" s="159">
        <v>0</v>
      </c>
      <c r="I180" s="159">
        <v>0</v>
      </c>
      <c r="J180" s="159">
        <v>0</v>
      </c>
      <c r="K180" s="159">
        <v>0</v>
      </c>
      <c r="L180" s="159">
        <v>0</v>
      </c>
      <c r="M180" s="159">
        <v>0</v>
      </c>
      <c r="N180" s="159">
        <v>0</v>
      </c>
      <c r="O180" s="159">
        <v>0</v>
      </c>
      <c r="P180" s="159">
        <v>0</v>
      </c>
      <c r="Q180" s="159">
        <v>0</v>
      </c>
      <c r="R180" s="159">
        <v>0</v>
      </c>
      <c r="S180" s="159">
        <v>0</v>
      </c>
      <c r="T180" s="159">
        <v>0</v>
      </c>
      <c r="U180" s="186">
        <f t="shared" si="20"/>
        <v>0</v>
      </c>
    </row>
    <row r="181" spans="1:21" ht="19.5" customHeight="1">
      <c r="A181" s="166">
        <v>207</v>
      </c>
      <c r="B181" s="159">
        <v>0</v>
      </c>
      <c r="C181" s="159">
        <v>0</v>
      </c>
      <c r="D181" s="159">
        <v>0</v>
      </c>
      <c r="E181" s="159">
        <v>0</v>
      </c>
      <c r="F181" s="159">
        <v>0</v>
      </c>
      <c r="G181" s="159">
        <v>0</v>
      </c>
      <c r="H181" s="159">
        <v>0</v>
      </c>
      <c r="I181" s="159">
        <v>0</v>
      </c>
      <c r="J181" s="159">
        <v>0</v>
      </c>
      <c r="K181" s="159">
        <v>0</v>
      </c>
      <c r="L181" s="159">
        <v>0</v>
      </c>
      <c r="M181" s="159">
        <v>0</v>
      </c>
      <c r="N181" s="159">
        <v>0</v>
      </c>
      <c r="O181" s="159">
        <v>0</v>
      </c>
      <c r="P181" s="159">
        <v>0</v>
      </c>
      <c r="Q181" s="159">
        <v>0</v>
      </c>
      <c r="R181" s="159">
        <v>0</v>
      </c>
      <c r="S181" s="159">
        <v>0</v>
      </c>
      <c r="T181" s="159">
        <v>0</v>
      </c>
      <c r="U181" s="186">
        <f t="shared" si="20"/>
        <v>0</v>
      </c>
    </row>
    <row r="182" spans="1:21" ht="19.5" customHeight="1">
      <c r="A182" s="166">
        <v>208</v>
      </c>
      <c r="B182" s="159">
        <v>0</v>
      </c>
      <c r="C182" s="159">
        <v>0</v>
      </c>
      <c r="D182" s="159">
        <v>0</v>
      </c>
      <c r="E182" s="159">
        <v>0</v>
      </c>
      <c r="F182" s="159">
        <v>0</v>
      </c>
      <c r="G182" s="159">
        <v>0</v>
      </c>
      <c r="H182" s="159">
        <v>0</v>
      </c>
      <c r="I182" s="159">
        <v>0</v>
      </c>
      <c r="J182" s="159">
        <v>0</v>
      </c>
      <c r="K182" s="159">
        <v>0</v>
      </c>
      <c r="L182" s="159">
        <v>0</v>
      </c>
      <c r="M182" s="159">
        <v>0</v>
      </c>
      <c r="N182" s="159">
        <v>0</v>
      </c>
      <c r="O182" s="159">
        <v>0</v>
      </c>
      <c r="P182" s="159">
        <v>0</v>
      </c>
      <c r="Q182" s="159">
        <v>0</v>
      </c>
      <c r="R182" s="159">
        <v>0</v>
      </c>
      <c r="S182" s="159">
        <v>0</v>
      </c>
      <c r="T182" s="159">
        <v>0</v>
      </c>
      <c r="U182" s="186">
        <f t="shared" si="20"/>
        <v>0</v>
      </c>
    </row>
    <row r="183" spans="1:21" ht="19.5" customHeight="1">
      <c r="A183" s="166">
        <v>209</v>
      </c>
      <c r="B183" s="159">
        <v>0</v>
      </c>
      <c r="C183" s="159">
        <v>0</v>
      </c>
      <c r="D183" s="159">
        <v>0</v>
      </c>
      <c r="E183" s="159">
        <v>0</v>
      </c>
      <c r="F183" s="159">
        <v>0</v>
      </c>
      <c r="G183" s="159">
        <v>0</v>
      </c>
      <c r="H183" s="159">
        <v>0</v>
      </c>
      <c r="I183" s="159">
        <v>0</v>
      </c>
      <c r="J183" s="159">
        <v>0</v>
      </c>
      <c r="K183" s="159">
        <v>0</v>
      </c>
      <c r="L183" s="159">
        <v>0</v>
      </c>
      <c r="M183" s="159">
        <v>0</v>
      </c>
      <c r="N183" s="159">
        <v>0</v>
      </c>
      <c r="O183" s="159">
        <v>0</v>
      </c>
      <c r="P183" s="159">
        <v>0</v>
      </c>
      <c r="Q183" s="159">
        <v>0</v>
      </c>
      <c r="R183" s="159">
        <v>0</v>
      </c>
      <c r="S183" s="159">
        <v>0</v>
      </c>
      <c r="T183" s="159">
        <v>0</v>
      </c>
      <c r="U183" s="186">
        <f t="shared" si="20"/>
        <v>0</v>
      </c>
    </row>
    <row r="184" spans="1:21" ht="19.5" customHeight="1">
      <c r="A184" s="166">
        <v>211</v>
      </c>
      <c r="B184" s="159">
        <v>0</v>
      </c>
      <c r="C184" s="159">
        <v>0</v>
      </c>
      <c r="D184" s="159">
        <v>0</v>
      </c>
      <c r="E184" s="159">
        <v>0</v>
      </c>
      <c r="F184" s="159">
        <v>0</v>
      </c>
      <c r="G184" s="159">
        <v>0</v>
      </c>
      <c r="H184" s="159">
        <v>0</v>
      </c>
      <c r="I184" s="159">
        <v>0</v>
      </c>
      <c r="J184" s="159">
        <v>0</v>
      </c>
      <c r="K184" s="159">
        <v>0</v>
      </c>
      <c r="L184" s="159">
        <v>0</v>
      </c>
      <c r="M184" s="159">
        <v>0</v>
      </c>
      <c r="N184" s="159">
        <v>0</v>
      </c>
      <c r="O184" s="159">
        <v>0</v>
      </c>
      <c r="P184" s="159">
        <v>0</v>
      </c>
      <c r="Q184" s="159">
        <v>0</v>
      </c>
      <c r="R184" s="159">
        <v>0</v>
      </c>
      <c r="S184" s="159">
        <v>0</v>
      </c>
      <c r="T184" s="159">
        <v>0</v>
      </c>
      <c r="U184" s="186">
        <f t="shared" si="20"/>
        <v>0</v>
      </c>
    </row>
    <row r="185" spans="1:21" ht="19.5" customHeight="1">
      <c r="A185" s="166">
        <v>212</v>
      </c>
      <c r="B185" s="159">
        <v>0</v>
      </c>
      <c r="C185" s="159">
        <v>0</v>
      </c>
      <c r="D185" s="159">
        <v>0</v>
      </c>
      <c r="E185" s="159">
        <v>0</v>
      </c>
      <c r="F185" s="159">
        <v>0</v>
      </c>
      <c r="G185" s="159">
        <v>0</v>
      </c>
      <c r="H185" s="159">
        <v>0</v>
      </c>
      <c r="I185" s="159">
        <v>0</v>
      </c>
      <c r="J185" s="159">
        <v>0</v>
      </c>
      <c r="K185" s="159">
        <v>0</v>
      </c>
      <c r="L185" s="159">
        <v>0</v>
      </c>
      <c r="M185" s="159">
        <v>0</v>
      </c>
      <c r="N185" s="159">
        <v>0</v>
      </c>
      <c r="O185" s="159">
        <v>0</v>
      </c>
      <c r="P185" s="159">
        <v>0</v>
      </c>
      <c r="Q185" s="159">
        <v>0</v>
      </c>
      <c r="R185" s="159">
        <v>0</v>
      </c>
      <c r="S185" s="159">
        <v>0</v>
      </c>
      <c r="T185" s="159">
        <v>0</v>
      </c>
      <c r="U185" s="186">
        <f t="shared" si="20"/>
        <v>0</v>
      </c>
    </row>
    <row r="186" spans="1:21" ht="19.5" customHeight="1">
      <c r="A186" s="166" t="s">
        <v>313</v>
      </c>
      <c r="B186" s="159">
        <f>SUM(B176:B185)</f>
        <v>0</v>
      </c>
      <c r="C186" s="159">
        <f aca="true" t="shared" si="21" ref="C186:T186">SUM(C176:C185)</f>
        <v>0</v>
      </c>
      <c r="D186" s="159">
        <f t="shared" si="21"/>
        <v>0</v>
      </c>
      <c r="E186" s="159">
        <f t="shared" si="21"/>
        <v>0</v>
      </c>
      <c r="F186" s="159">
        <f t="shared" si="21"/>
        <v>0</v>
      </c>
      <c r="G186" s="159">
        <f t="shared" si="21"/>
        <v>0</v>
      </c>
      <c r="H186" s="159">
        <f t="shared" si="21"/>
        <v>0</v>
      </c>
      <c r="I186" s="159">
        <f t="shared" si="21"/>
        <v>0</v>
      </c>
      <c r="J186" s="159">
        <f t="shared" si="21"/>
        <v>0</v>
      </c>
      <c r="K186" s="159">
        <f t="shared" si="21"/>
        <v>0</v>
      </c>
      <c r="L186" s="159">
        <f t="shared" si="21"/>
        <v>0</v>
      </c>
      <c r="M186" s="159">
        <f t="shared" si="21"/>
        <v>0</v>
      </c>
      <c r="N186" s="159">
        <f t="shared" si="21"/>
        <v>0</v>
      </c>
      <c r="O186" s="159">
        <f t="shared" si="21"/>
        <v>0</v>
      </c>
      <c r="P186" s="159">
        <f t="shared" si="21"/>
        <v>0</v>
      </c>
      <c r="Q186" s="159">
        <f t="shared" si="21"/>
        <v>0</v>
      </c>
      <c r="R186" s="159">
        <f t="shared" si="21"/>
        <v>0</v>
      </c>
      <c r="S186" s="159">
        <f t="shared" si="21"/>
        <v>0</v>
      </c>
      <c r="T186" s="159">
        <f t="shared" si="21"/>
        <v>0</v>
      </c>
      <c r="U186" s="186">
        <f t="shared" si="20"/>
        <v>0</v>
      </c>
    </row>
    <row r="187" spans="1:21" ht="19.5" customHeight="1">
      <c r="A187" s="166" t="s">
        <v>315</v>
      </c>
      <c r="B187" s="159">
        <f>B186+'พ.ย.'!B187</f>
        <v>0</v>
      </c>
      <c r="C187" s="159">
        <f>C186+'พ.ย.'!C187</f>
        <v>0</v>
      </c>
      <c r="D187" s="159">
        <f>D186+'พ.ย.'!D187</f>
        <v>0</v>
      </c>
      <c r="E187" s="159">
        <f>E186+'พ.ย.'!E187</f>
        <v>0</v>
      </c>
      <c r="F187" s="159">
        <f>F186+'พ.ย.'!F187</f>
        <v>0</v>
      </c>
      <c r="G187" s="159">
        <f>G186+'พ.ย.'!G187</f>
        <v>0</v>
      </c>
      <c r="H187" s="159">
        <f>H186+'พ.ย.'!H187</f>
        <v>0</v>
      </c>
      <c r="I187" s="159">
        <f>I186+'พ.ย.'!I187</f>
        <v>0</v>
      </c>
      <c r="J187" s="159">
        <f>J186+'พ.ย.'!J187</f>
        <v>0</v>
      </c>
      <c r="K187" s="159">
        <f>K186+'พ.ย.'!K187</f>
        <v>0</v>
      </c>
      <c r="L187" s="159">
        <f>L186+'พ.ย.'!L187</f>
        <v>0</v>
      </c>
      <c r="M187" s="159">
        <f>M186+'พ.ย.'!M187</f>
        <v>0</v>
      </c>
      <c r="N187" s="159">
        <f>N186+'พ.ย.'!N187</f>
        <v>0</v>
      </c>
      <c r="O187" s="159">
        <f>O186+'พ.ย.'!O187</f>
        <v>0</v>
      </c>
      <c r="P187" s="159">
        <f>P186+'พ.ย.'!P187</f>
        <v>0</v>
      </c>
      <c r="Q187" s="159">
        <f>Q186+'พ.ย.'!Q187</f>
        <v>0</v>
      </c>
      <c r="R187" s="159">
        <f>R186+'พ.ย.'!R187</f>
        <v>0</v>
      </c>
      <c r="S187" s="159">
        <f>S186+'พ.ย.'!S187</f>
        <v>0</v>
      </c>
      <c r="T187" s="159">
        <f>T186+'พ.ย.'!T187</f>
        <v>0</v>
      </c>
      <c r="U187" s="436">
        <f>SUM(B187:T187)</f>
        <v>0</v>
      </c>
    </row>
    <row r="188" spans="1:21" ht="19.5" customHeight="1">
      <c r="A188" s="169">
        <v>250</v>
      </c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</row>
    <row r="189" spans="1:21" ht="19.5" customHeight="1">
      <c r="A189" s="166">
        <v>251</v>
      </c>
      <c r="B189" s="159">
        <v>0</v>
      </c>
      <c r="C189" s="159">
        <v>0</v>
      </c>
      <c r="D189" s="159">
        <v>0</v>
      </c>
      <c r="E189" s="159">
        <v>0</v>
      </c>
      <c r="F189" s="159">
        <v>0</v>
      </c>
      <c r="G189" s="159">
        <v>0</v>
      </c>
      <c r="H189" s="159">
        <v>0</v>
      </c>
      <c r="I189" s="159">
        <v>0</v>
      </c>
      <c r="J189" s="159">
        <v>0</v>
      </c>
      <c r="K189" s="159">
        <v>0</v>
      </c>
      <c r="L189" s="159">
        <v>0</v>
      </c>
      <c r="M189" s="159">
        <v>0</v>
      </c>
      <c r="N189" s="159">
        <v>0</v>
      </c>
      <c r="O189" s="159">
        <v>0</v>
      </c>
      <c r="P189" s="159">
        <v>0</v>
      </c>
      <c r="Q189" s="159">
        <v>0</v>
      </c>
      <c r="R189" s="159">
        <v>0</v>
      </c>
      <c r="S189" s="159">
        <v>0</v>
      </c>
      <c r="T189" s="159">
        <v>0</v>
      </c>
      <c r="U189" s="186">
        <f aca="true" t="shared" si="22" ref="U189:U194">SUM(B189:T189)</f>
        <v>0</v>
      </c>
    </row>
    <row r="190" spans="1:21" ht="19.5" customHeight="1">
      <c r="A190" s="166">
        <v>252</v>
      </c>
      <c r="B190" s="159">
        <v>0</v>
      </c>
      <c r="C190" s="159">
        <v>0</v>
      </c>
      <c r="D190" s="159">
        <v>0</v>
      </c>
      <c r="E190" s="159">
        <v>0</v>
      </c>
      <c r="F190" s="159">
        <v>0</v>
      </c>
      <c r="G190" s="159">
        <v>0</v>
      </c>
      <c r="H190" s="159">
        <v>0</v>
      </c>
      <c r="I190" s="159">
        <v>0</v>
      </c>
      <c r="J190" s="159">
        <v>0</v>
      </c>
      <c r="K190" s="159">
        <v>0</v>
      </c>
      <c r="L190" s="159">
        <v>0</v>
      </c>
      <c r="M190" s="159">
        <v>0</v>
      </c>
      <c r="N190" s="159">
        <v>0</v>
      </c>
      <c r="O190" s="159">
        <v>0</v>
      </c>
      <c r="P190" s="159">
        <v>0</v>
      </c>
      <c r="Q190" s="159">
        <v>0</v>
      </c>
      <c r="R190" s="159">
        <v>0</v>
      </c>
      <c r="S190" s="159">
        <v>0</v>
      </c>
      <c r="T190" s="159">
        <v>0</v>
      </c>
      <c r="U190" s="186">
        <f t="shared" si="22"/>
        <v>0</v>
      </c>
    </row>
    <row r="191" spans="1:21" ht="19.5" customHeight="1">
      <c r="A191" s="166">
        <v>253</v>
      </c>
      <c r="B191" s="159">
        <v>0</v>
      </c>
      <c r="C191" s="159">
        <v>0</v>
      </c>
      <c r="D191" s="159">
        <v>0</v>
      </c>
      <c r="E191" s="159">
        <v>0</v>
      </c>
      <c r="F191" s="159">
        <v>0</v>
      </c>
      <c r="G191" s="159">
        <v>0</v>
      </c>
      <c r="H191" s="159">
        <v>0</v>
      </c>
      <c r="I191" s="159">
        <v>0</v>
      </c>
      <c r="J191" s="159">
        <v>0</v>
      </c>
      <c r="K191" s="159">
        <v>0</v>
      </c>
      <c r="L191" s="159">
        <v>0</v>
      </c>
      <c r="M191" s="159">
        <v>0</v>
      </c>
      <c r="N191" s="159">
        <v>0</v>
      </c>
      <c r="O191" s="159">
        <v>0</v>
      </c>
      <c r="P191" s="159">
        <v>0</v>
      </c>
      <c r="Q191" s="159">
        <v>0</v>
      </c>
      <c r="R191" s="159">
        <v>0</v>
      </c>
      <c r="S191" s="159">
        <v>0</v>
      </c>
      <c r="T191" s="159">
        <v>0</v>
      </c>
      <c r="U191" s="186">
        <f t="shared" si="22"/>
        <v>0</v>
      </c>
    </row>
    <row r="192" spans="1:21" ht="19.5" customHeight="1">
      <c r="A192" s="166">
        <v>254</v>
      </c>
      <c r="B192" s="159">
        <v>0</v>
      </c>
      <c r="C192" s="159">
        <v>0</v>
      </c>
      <c r="D192" s="159">
        <v>0</v>
      </c>
      <c r="E192" s="159">
        <v>0</v>
      </c>
      <c r="F192" s="159">
        <v>0</v>
      </c>
      <c r="G192" s="159">
        <v>0</v>
      </c>
      <c r="H192" s="159">
        <v>0</v>
      </c>
      <c r="I192" s="159">
        <v>0</v>
      </c>
      <c r="J192" s="159">
        <v>0</v>
      </c>
      <c r="K192" s="159">
        <v>0</v>
      </c>
      <c r="L192" s="159">
        <v>0</v>
      </c>
      <c r="M192" s="159">
        <v>0</v>
      </c>
      <c r="N192" s="159">
        <v>0</v>
      </c>
      <c r="O192" s="159">
        <v>0</v>
      </c>
      <c r="P192" s="159">
        <v>0</v>
      </c>
      <c r="Q192" s="159">
        <v>0</v>
      </c>
      <c r="R192" s="159">
        <v>0</v>
      </c>
      <c r="S192" s="159">
        <v>0</v>
      </c>
      <c r="T192" s="159">
        <v>0</v>
      </c>
      <c r="U192" s="186">
        <f t="shared" si="22"/>
        <v>0</v>
      </c>
    </row>
    <row r="193" spans="1:21" ht="19.5" customHeight="1">
      <c r="A193" s="166" t="s">
        <v>313</v>
      </c>
      <c r="B193" s="159">
        <f>SUM(B189:B192)</f>
        <v>0</v>
      </c>
      <c r="C193" s="159">
        <f aca="true" t="shared" si="23" ref="C193:T193">SUM(C189:C192)</f>
        <v>0</v>
      </c>
      <c r="D193" s="159">
        <f t="shared" si="23"/>
        <v>0</v>
      </c>
      <c r="E193" s="159">
        <f t="shared" si="23"/>
        <v>0</v>
      </c>
      <c r="F193" s="159">
        <f t="shared" si="23"/>
        <v>0</v>
      </c>
      <c r="G193" s="159">
        <f t="shared" si="23"/>
        <v>0</v>
      </c>
      <c r="H193" s="159">
        <f t="shared" si="23"/>
        <v>0</v>
      </c>
      <c r="I193" s="159">
        <f t="shared" si="23"/>
        <v>0</v>
      </c>
      <c r="J193" s="159">
        <f t="shared" si="23"/>
        <v>0</v>
      </c>
      <c r="K193" s="159">
        <f t="shared" si="23"/>
        <v>0</v>
      </c>
      <c r="L193" s="159">
        <f t="shared" si="23"/>
        <v>0</v>
      </c>
      <c r="M193" s="159">
        <f t="shared" si="23"/>
        <v>0</v>
      </c>
      <c r="N193" s="159">
        <f t="shared" si="23"/>
        <v>0</v>
      </c>
      <c r="O193" s="159">
        <f t="shared" si="23"/>
        <v>0</v>
      </c>
      <c r="P193" s="159">
        <f t="shared" si="23"/>
        <v>0</v>
      </c>
      <c r="Q193" s="159">
        <f t="shared" si="23"/>
        <v>0</v>
      </c>
      <c r="R193" s="159">
        <f t="shared" si="23"/>
        <v>0</v>
      </c>
      <c r="S193" s="159">
        <f t="shared" si="23"/>
        <v>0</v>
      </c>
      <c r="T193" s="159">
        <f t="shared" si="23"/>
        <v>0</v>
      </c>
      <c r="U193" s="186">
        <f t="shared" si="22"/>
        <v>0</v>
      </c>
    </row>
    <row r="194" spans="1:21" ht="19.5" customHeight="1">
      <c r="A194" s="166" t="s">
        <v>314</v>
      </c>
      <c r="B194" s="159">
        <f>B193+'พ.ย.'!B194</f>
        <v>0</v>
      </c>
      <c r="C194" s="159">
        <f>C193+'พ.ย.'!C194</f>
        <v>0</v>
      </c>
      <c r="D194" s="159">
        <f>D193+'พ.ย.'!D194</f>
        <v>0</v>
      </c>
      <c r="E194" s="159">
        <f>E193+'พ.ย.'!E194</f>
        <v>615040</v>
      </c>
      <c r="F194" s="159">
        <f>F193+'พ.ย.'!F194</f>
        <v>0</v>
      </c>
      <c r="G194" s="159">
        <f>G193+'พ.ย.'!G194</f>
        <v>12313.8</v>
      </c>
      <c r="H194" s="159">
        <f>H193+'พ.ย.'!H194</f>
        <v>0</v>
      </c>
      <c r="I194" s="159">
        <f>I193+'พ.ย.'!I194</f>
        <v>0</v>
      </c>
      <c r="J194" s="159">
        <f>J193+'พ.ย.'!J194</f>
        <v>814</v>
      </c>
      <c r="K194" s="159">
        <f>K193+'พ.ย.'!K194</f>
        <v>0</v>
      </c>
      <c r="L194" s="159">
        <f>L193+'พ.ย.'!L194</f>
        <v>0</v>
      </c>
      <c r="M194" s="159">
        <f>M193+'พ.ย.'!M194</f>
        <v>0</v>
      </c>
      <c r="N194" s="159">
        <f>N193+'พ.ย.'!N194</f>
        <v>0</v>
      </c>
      <c r="O194" s="159">
        <f>O193+'พ.ย.'!O194</f>
        <v>0</v>
      </c>
      <c r="P194" s="159">
        <f>P193+'พ.ย.'!P194</f>
        <v>0</v>
      </c>
      <c r="Q194" s="159">
        <f>Q193+'พ.ย.'!Q194</f>
        <v>0</v>
      </c>
      <c r="R194" s="159">
        <f>R193+'พ.ย.'!R194</f>
        <v>0</v>
      </c>
      <c r="S194" s="159">
        <f>S193+'พ.ย.'!S194</f>
        <v>0</v>
      </c>
      <c r="T194" s="159">
        <f>T193+'พ.ย.'!T194</f>
        <v>0</v>
      </c>
      <c r="U194" s="437">
        <f t="shared" si="22"/>
        <v>628167.8</v>
      </c>
    </row>
    <row r="195" spans="1:21" ht="19.5" customHeight="1">
      <c r="A195" s="176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8"/>
    </row>
    <row r="196" spans="1:21" ht="19.5" customHeight="1">
      <c r="A196" s="176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8"/>
    </row>
    <row r="197" spans="1:21" ht="19.5" customHeight="1">
      <c r="A197" s="176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8"/>
    </row>
    <row r="198" spans="1:21" ht="19.5" customHeight="1">
      <c r="A198" s="191"/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</row>
    <row r="199" spans="1:21" ht="19.5" customHeight="1">
      <c r="A199" s="555" t="s">
        <v>275</v>
      </c>
      <c r="B199" s="555"/>
      <c r="C199" s="555"/>
      <c r="D199" s="555"/>
      <c r="E199" s="555"/>
      <c r="F199" s="555"/>
      <c r="G199" s="555"/>
      <c r="H199" s="555"/>
      <c r="I199" s="555"/>
      <c r="J199" s="555"/>
      <c r="K199" s="555"/>
      <c r="L199" s="555"/>
      <c r="M199" s="555"/>
      <c r="N199" s="555"/>
      <c r="O199" s="555"/>
      <c r="P199" s="555"/>
      <c r="Q199" s="555"/>
      <c r="R199" s="555"/>
      <c r="S199" s="555"/>
      <c r="T199" s="555"/>
      <c r="U199" s="555"/>
    </row>
    <row r="200" spans="1:21" ht="19.5" customHeight="1">
      <c r="A200" s="556" t="str">
        <f>A172</f>
        <v>รายจ่ายตามงบประมาณ (จ่ายจากเงินอุดหนุน) ประจำเดือนพฤศจิกายน 2556</v>
      </c>
      <c r="B200" s="556"/>
      <c r="C200" s="556"/>
      <c r="D200" s="556"/>
      <c r="E200" s="556"/>
      <c r="F200" s="556"/>
      <c r="G200" s="556"/>
      <c r="H200" s="556"/>
      <c r="I200" s="556"/>
      <c r="J200" s="556"/>
      <c r="K200" s="556"/>
      <c r="L200" s="556"/>
      <c r="M200" s="556"/>
      <c r="N200" s="556"/>
      <c r="O200" s="556"/>
      <c r="P200" s="556"/>
      <c r="Q200" s="556"/>
      <c r="R200" s="556"/>
      <c r="S200" s="556"/>
      <c r="T200" s="556"/>
      <c r="U200" s="556"/>
    </row>
    <row r="201" spans="1:21" ht="19.5" customHeight="1">
      <c r="A201" s="152" t="s">
        <v>276</v>
      </c>
      <c r="B201" s="557" t="s">
        <v>277</v>
      </c>
      <c r="C201" s="558"/>
      <c r="D201" s="154" t="s">
        <v>278</v>
      </c>
      <c r="E201" s="559" t="s">
        <v>279</v>
      </c>
      <c r="F201" s="559"/>
      <c r="G201" s="154" t="s">
        <v>280</v>
      </c>
      <c r="H201" s="154" t="s">
        <v>281</v>
      </c>
      <c r="I201" s="557" t="s">
        <v>282</v>
      </c>
      <c r="J201" s="560"/>
      <c r="K201" s="558"/>
      <c r="L201" s="153" t="s">
        <v>283</v>
      </c>
      <c r="M201" s="559" t="s">
        <v>284</v>
      </c>
      <c r="N201" s="559"/>
      <c r="O201" s="559"/>
      <c r="P201" s="154" t="s">
        <v>285</v>
      </c>
      <c r="Q201" s="559" t="s">
        <v>286</v>
      </c>
      <c r="R201" s="559"/>
      <c r="S201" s="154" t="s">
        <v>287</v>
      </c>
      <c r="T201" s="154" t="s">
        <v>288</v>
      </c>
      <c r="U201" s="561" t="s">
        <v>81</v>
      </c>
    </row>
    <row r="202" spans="1:21" ht="19.5" customHeight="1">
      <c r="A202" s="163" t="s">
        <v>289</v>
      </c>
      <c r="B202" s="156" t="s">
        <v>290</v>
      </c>
      <c r="C202" s="156" t="s">
        <v>291</v>
      </c>
      <c r="D202" s="156" t="s">
        <v>292</v>
      </c>
      <c r="E202" s="156" t="s">
        <v>293</v>
      </c>
      <c r="F202" s="156" t="s">
        <v>294</v>
      </c>
      <c r="G202" s="156" t="s">
        <v>295</v>
      </c>
      <c r="H202" s="156" t="s">
        <v>296</v>
      </c>
      <c r="I202" s="156" t="s">
        <v>297</v>
      </c>
      <c r="J202" s="156" t="s">
        <v>298</v>
      </c>
      <c r="K202" s="156" t="s">
        <v>299</v>
      </c>
      <c r="L202" s="156" t="s">
        <v>300</v>
      </c>
      <c r="M202" s="156" t="s">
        <v>301</v>
      </c>
      <c r="N202" s="156" t="s">
        <v>302</v>
      </c>
      <c r="O202" s="156" t="s">
        <v>303</v>
      </c>
      <c r="P202" s="156" t="s">
        <v>304</v>
      </c>
      <c r="Q202" s="156" t="s">
        <v>305</v>
      </c>
      <c r="R202" s="156" t="s">
        <v>306</v>
      </c>
      <c r="S202" s="156" t="s">
        <v>307</v>
      </c>
      <c r="T202" s="156" t="s">
        <v>308</v>
      </c>
      <c r="U202" s="562"/>
    </row>
    <row r="203" spans="1:21" ht="19.5" customHeight="1">
      <c r="A203" s="179">
        <v>270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7"/>
      <c r="U203" s="159"/>
    </row>
    <row r="204" spans="1:21" ht="19.5" customHeight="1">
      <c r="A204" s="165">
        <v>271</v>
      </c>
      <c r="B204" s="159">
        <v>0</v>
      </c>
      <c r="C204" s="159">
        <v>0</v>
      </c>
      <c r="D204" s="159">
        <v>0</v>
      </c>
      <c r="E204" s="159">
        <v>0</v>
      </c>
      <c r="F204" s="159">
        <v>0</v>
      </c>
      <c r="G204" s="159">
        <v>0</v>
      </c>
      <c r="H204" s="159">
        <v>0</v>
      </c>
      <c r="I204" s="159">
        <v>0</v>
      </c>
      <c r="J204" s="159">
        <v>0</v>
      </c>
      <c r="K204" s="159">
        <v>0</v>
      </c>
      <c r="L204" s="159">
        <v>0</v>
      </c>
      <c r="M204" s="159">
        <v>0</v>
      </c>
      <c r="N204" s="159">
        <v>0</v>
      </c>
      <c r="O204" s="159">
        <v>0</v>
      </c>
      <c r="P204" s="159">
        <v>0</v>
      </c>
      <c r="Q204" s="159">
        <v>0</v>
      </c>
      <c r="R204" s="159">
        <v>0</v>
      </c>
      <c r="S204" s="159">
        <v>0</v>
      </c>
      <c r="T204" s="159">
        <v>0</v>
      </c>
      <c r="U204" s="186">
        <f aca="true" t="shared" si="24" ref="U204:U214">SUM(B204:T204)</f>
        <v>0</v>
      </c>
    </row>
    <row r="205" spans="1:21" ht="19.5" customHeight="1">
      <c r="A205" s="165">
        <v>272</v>
      </c>
      <c r="B205" s="159">
        <v>0</v>
      </c>
      <c r="C205" s="159">
        <v>0</v>
      </c>
      <c r="D205" s="159">
        <v>0</v>
      </c>
      <c r="E205" s="159">
        <v>0</v>
      </c>
      <c r="F205" s="159">
        <v>0</v>
      </c>
      <c r="G205" s="159">
        <v>0</v>
      </c>
      <c r="H205" s="159">
        <v>0</v>
      </c>
      <c r="I205" s="159">
        <v>0</v>
      </c>
      <c r="J205" s="159">
        <v>0</v>
      </c>
      <c r="K205" s="159">
        <v>0</v>
      </c>
      <c r="L205" s="159">
        <v>0</v>
      </c>
      <c r="M205" s="159">
        <v>0</v>
      </c>
      <c r="N205" s="159">
        <v>0</v>
      </c>
      <c r="O205" s="159">
        <v>0</v>
      </c>
      <c r="P205" s="159">
        <v>0</v>
      </c>
      <c r="Q205" s="159">
        <v>0</v>
      </c>
      <c r="R205" s="159">
        <v>0</v>
      </c>
      <c r="S205" s="159">
        <v>0</v>
      </c>
      <c r="T205" s="159">
        <v>0</v>
      </c>
      <c r="U205" s="186">
        <f t="shared" si="24"/>
        <v>0</v>
      </c>
    </row>
    <row r="206" spans="1:21" ht="19.5" customHeight="1">
      <c r="A206" s="165">
        <v>273</v>
      </c>
      <c r="B206" s="159">
        <v>0</v>
      </c>
      <c r="C206" s="159">
        <v>0</v>
      </c>
      <c r="D206" s="159">
        <v>0</v>
      </c>
      <c r="E206" s="159">
        <v>0</v>
      </c>
      <c r="F206" s="159">
        <v>0</v>
      </c>
      <c r="G206" s="159">
        <v>0</v>
      </c>
      <c r="H206" s="159">
        <v>0</v>
      </c>
      <c r="I206" s="159">
        <v>0</v>
      </c>
      <c r="J206" s="159">
        <v>0</v>
      </c>
      <c r="K206" s="159">
        <v>0</v>
      </c>
      <c r="L206" s="159">
        <v>0</v>
      </c>
      <c r="M206" s="159">
        <v>0</v>
      </c>
      <c r="N206" s="159">
        <v>0</v>
      </c>
      <c r="O206" s="159">
        <v>0</v>
      </c>
      <c r="P206" s="159">
        <v>0</v>
      </c>
      <c r="Q206" s="159">
        <v>0</v>
      </c>
      <c r="R206" s="159">
        <v>0</v>
      </c>
      <c r="S206" s="159">
        <v>0</v>
      </c>
      <c r="T206" s="159">
        <v>0</v>
      </c>
      <c r="U206" s="186">
        <f t="shared" si="24"/>
        <v>0</v>
      </c>
    </row>
    <row r="207" spans="1:21" ht="19.5" customHeight="1">
      <c r="A207" s="165">
        <v>274</v>
      </c>
      <c r="B207" s="159">
        <v>0</v>
      </c>
      <c r="C207" s="159">
        <v>0</v>
      </c>
      <c r="D207" s="159">
        <v>0</v>
      </c>
      <c r="E207" s="159">
        <v>0</v>
      </c>
      <c r="F207" s="159">
        <v>0</v>
      </c>
      <c r="G207" s="159">
        <v>0</v>
      </c>
      <c r="H207" s="159">
        <v>0</v>
      </c>
      <c r="I207" s="159">
        <v>0</v>
      </c>
      <c r="J207" s="159">
        <v>0</v>
      </c>
      <c r="K207" s="159">
        <v>0</v>
      </c>
      <c r="L207" s="159">
        <v>0</v>
      </c>
      <c r="M207" s="159">
        <v>0</v>
      </c>
      <c r="N207" s="159">
        <v>0</v>
      </c>
      <c r="O207" s="159">
        <v>0</v>
      </c>
      <c r="P207" s="159">
        <v>0</v>
      </c>
      <c r="Q207" s="159">
        <v>0</v>
      </c>
      <c r="R207" s="159">
        <v>0</v>
      </c>
      <c r="S207" s="159">
        <v>0</v>
      </c>
      <c r="T207" s="159">
        <v>0</v>
      </c>
      <c r="U207" s="186">
        <f t="shared" si="24"/>
        <v>0</v>
      </c>
    </row>
    <row r="208" spans="1:21" ht="19.5" customHeight="1">
      <c r="A208" s="166">
        <v>275</v>
      </c>
      <c r="B208" s="159">
        <v>4934.84</v>
      </c>
      <c r="C208" s="159">
        <v>0</v>
      </c>
      <c r="D208" s="159">
        <v>0</v>
      </c>
      <c r="E208" s="159">
        <v>0</v>
      </c>
      <c r="F208" s="159">
        <v>0</v>
      </c>
      <c r="G208" s="159">
        <v>0</v>
      </c>
      <c r="H208" s="159">
        <v>0</v>
      </c>
      <c r="I208" s="159">
        <v>0</v>
      </c>
      <c r="J208" s="159">
        <v>0</v>
      </c>
      <c r="K208" s="159">
        <v>0</v>
      </c>
      <c r="L208" s="159">
        <v>0</v>
      </c>
      <c r="M208" s="159">
        <v>0</v>
      </c>
      <c r="N208" s="159">
        <v>0</v>
      </c>
      <c r="O208" s="159">
        <v>0</v>
      </c>
      <c r="P208" s="159">
        <v>0</v>
      </c>
      <c r="Q208" s="159">
        <v>0</v>
      </c>
      <c r="R208" s="159">
        <v>0</v>
      </c>
      <c r="S208" s="159">
        <v>0</v>
      </c>
      <c r="T208" s="159">
        <v>0</v>
      </c>
      <c r="U208" s="186">
        <f t="shared" si="24"/>
        <v>4934.84</v>
      </c>
    </row>
    <row r="209" spans="1:21" ht="19.5" customHeight="1">
      <c r="A209" s="166">
        <v>276</v>
      </c>
      <c r="B209" s="159">
        <v>0</v>
      </c>
      <c r="C209" s="159">
        <v>0</v>
      </c>
      <c r="D209" s="159">
        <v>0</v>
      </c>
      <c r="E209" s="159">
        <v>0</v>
      </c>
      <c r="F209" s="159">
        <v>0</v>
      </c>
      <c r="G209" s="159">
        <v>0</v>
      </c>
      <c r="H209" s="159">
        <v>0</v>
      </c>
      <c r="I209" s="159">
        <v>0</v>
      </c>
      <c r="J209" s="159">
        <v>0</v>
      </c>
      <c r="K209" s="159">
        <v>0</v>
      </c>
      <c r="L209" s="159">
        <v>0</v>
      </c>
      <c r="M209" s="159">
        <v>0</v>
      </c>
      <c r="N209" s="159">
        <v>0</v>
      </c>
      <c r="O209" s="159">
        <v>0</v>
      </c>
      <c r="P209" s="159">
        <v>0</v>
      </c>
      <c r="Q209" s="159">
        <v>0</v>
      </c>
      <c r="R209" s="159">
        <v>0</v>
      </c>
      <c r="S209" s="159">
        <v>0</v>
      </c>
      <c r="T209" s="159">
        <v>0</v>
      </c>
      <c r="U209" s="186">
        <f t="shared" si="24"/>
        <v>0</v>
      </c>
    </row>
    <row r="210" spans="1:21" ht="19.5" customHeight="1">
      <c r="A210" s="166">
        <v>277</v>
      </c>
      <c r="B210" s="159">
        <v>0</v>
      </c>
      <c r="C210" s="159">
        <v>0</v>
      </c>
      <c r="D210" s="159">
        <v>0</v>
      </c>
      <c r="E210" s="159">
        <v>0</v>
      </c>
      <c r="F210" s="159">
        <v>0</v>
      </c>
      <c r="G210" s="159">
        <v>0</v>
      </c>
      <c r="H210" s="159">
        <v>0</v>
      </c>
      <c r="I210" s="159">
        <v>0</v>
      </c>
      <c r="J210" s="159">
        <v>0</v>
      </c>
      <c r="K210" s="159">
        <v>0</v>
      </c>
      <c r="L210" s="159">
        <v>0</v>
      </c>
      <c r="M210" s="159">
        <v>0</v>
      </c>
      <c r="N210" s="159">
        <v>0</v>
      </c>
      <c r="O210" s="159">
        <v>0</v>
      </c>
      <c r="P210" s="159">
        <v>0</v>
      </c>
      <c r="Q210" s="159">
        <v>0</v>
      </c>
      <c r="R210" s="159">
        <v>0</v>
      </c>
      <c r="S210" s="159">
        <v>0</v>
      </c>
      <c r="T210" s="159">
        <v>0</v>
      </c>
      <c r="U210" s="186">
        <f t="shared" si="24"/>
        <v>0</v>
      </c>
    </row>
    <row r="211" spans="1:21" ht="19.5" customHeight="1">
      <c r="A211" s="166">
        <v>279</v>
      </c>
      <c r="B211" s="159">
        <v>0</v>
      </c>
      <c r="C211" s="159">
        <v>0</v>
      </c>
      <c r="D211" s="159">
        <v>0</v>
      </c>
      <c r="E211" s="159">
        <v>0</v>
      </c>
      <c r="F211" s="159">
        <v>0</v>
      </c>
      <c r="G211" s="159">
        <v>0</v>
      </c>
      <c r="H211" s="159">
        <v>0</v>
      </c>
      <c r="I211" s="159">
        <v>0</v>
      </c>
      <c r="J211" s="159">
        <v>0</v>
      </c>
      <c r="K211" s="159">
        <v>0</v>
      </c>
      <c r="L211" s="159">
        <v>0</v>
      </c>
      <c r="M211" s="159">
        <v>0</v>
      </c>
      <c r="N211" s="159">
        <v>0</v>
      </c>
      <c r="O211" s="159">
        <v>0</v>
      </c>
      <c r="P211" s="159">
        <v>0</v>
      </c>
      <c r="Q211" s="159">
        <v>0</v>
      </c>
      <c r="R211" s="159">
        <v>0</v>
      </c>
      <c r="S211" s="159">
        <v>0</v>
      </c>
      <c r="T211" s="159">
        <v>0</v>
      </c>
      <c r="U211" s="186">
        <f t="shared" si="24"/>
        <v>0</v>
      </c>
    </row>
    <row r="212" spans="1:21" ht="19.5" customHeight="1">
      <c r="A212" s="166">
        <v>281</v>
      </c>
      <c r="B212" s="159">
        <v>0</v>
      </c>
      <c r="C212" s="159">
        <v>0</v>
      </c>
      <c r="D212" s="159">
        <v>0</v>
      </c>
      <c r="E212" s="159">
        <v>0</v>
      </c>
      <c r="F212" s="159">
        <v>0</v>
      </c>
      <c r="G212" s="159">
        <v>0</v>
      </c>
      <c r="H212" s="159">
        <v>0</v>
      </c>
      <c r="I212" s="159">
        <v>0</v>
      </c>
      <c r="J212" s="159">
        <v>0</v>
      </c>
      <c r="K212" s="159">
        <v>0</v>
      </c>
      <c r="L212" s="159">
        <v>0</v>
      </c>
      <c r="M212" s="159">
        <v>0</v>
      </c>
      <c r="N212" s="159">
        <v>0</v>
      </c>
      <c r="O212" s="159">
        <v>0</v>
      </c>
      <c r="P212" s="159">
        <v>0</v>
      </c>
      <c r="Q212" s="159">
        <v>0</v>
      </c>
      <c r="R212" s="159">
        <v>0</v>
      </c>
      <c r="S212" s="159">
        <v>0</v>
      </c>
      <c r="T212" s="159">
        <v>0</v>
      </c>
      <c r="U212" s="186">
        <f t="shared" si="24"/>
        <v>0</v>
      </c>
    </row>
    <row r="213" spans="1:21" ht="19.5" customHeight="1">
      <c r="A213" s="166">
        <v>283</v>
      </c>
      <c r="B213" s="159">
        <v>0</v>
      </c>
      <c r="C213" s="159">
        <v>0</v>
      </c>
      <c r="D213" s="159">
        <v>0</v>
      </c>
      <c r="E213" s="441">
        <v>380264.09</v>
      </c>
      <c r="F213" s="159">
        <v>0</v>
      </c>
      <c r="G213" s="159">
        <v>0</v>
      </c>
      <c r="H213" s="159">
        <v>0</v>
      </c>
      <c r="I213" s="159">
        <v>0</v>
      </c>
      <c r="J213" s="159">
        <v>0</v>
      </c>
      <c r="K213" s="159">
        <v>0</v>
      </c>
      <c r="L213" s="159">
        <v>0</v>
      </c>
      <c r="M213" s="159">
        <v>0</v>
      </c>
      <c r="N213" s="159">
        <v>0</v>
      </c>
      <c r="O213" s="159">
        <v>0</v>
      </c>
      <c r="P213" s="159">
        <v>0</v>
      </c>
      <c r="Q213" s="159">
        <v>0</v>
      </c>
      <c r="R213" s="159">
        <v>0</v>
      </c>
      <c r="S213" s="159">
        <v>0</v>
      </c>
      <c r="T213" s="159">
        <v>0</v>
      </c>
      <c r="U213" s="186">
        <f t="shared" si="24"/>
        <v>380264.09</v>
      </c>
    </row>
    <row r="214" spans="1:21" ht="19.5" customHeight="1">
      <c r="A214" s="166" t="s">
        <v>313</v>
      </c>
      <c r="B214" s="159">
        <f>SUM(B204:B213)</f>
        <v>4934.84</v>
      </c>
      <c r="C214" s="159">
        <f aca="true" t="shared" si="25" ref="C214:T214">SUM(C204:C213)</f>
        <v>0</v>
      </c>
      <c r="D214" s="159">
        <f t="shared" si="25"/>
        <v>0</v>
      </c>
      <c r="E214" s="441">
        <f t="shared" si="25"/>
        <v>380264.09</v>
      </c>
      <c r="F214" s="159">
        <f t="shared" si="25"/>
        <v>0</v>
      </c>
      <c r="G214" s="159">
        <f t="shared" si="25"/>
        <v>0</v>
      </c>
      <c r="H214" s="159">
        <f t="shared" si="25"/>
        <v>0</v>
      </c>
      <c r="I214" s="159">
        <f t="shared" si="25"/>
        <v>0</v>
      </c>
      <c r="J214" s="159">
        <f t="shared" si="25"/>
        <v>0</v>
      </c>
      <c r="K214" s="159">
        <f t="shared" si="25"/>
        <v>0</v>
      </c>
      <c r="L214" s="159">
        <f t="shared" si="25"/>
        <v>0</v>
      </c>
      <c r="M214" s="159">
        <f t="shared" si="25"/>
        <v>0</v>
      </c>
      <c r="N214" s="159">
        <f t="shared" si="25"/>
        <v>0</v>
      </c>
      <c r="O214" s="159">
        <f t="shared" si="25"/>
        <v>0</v>
      </c>
      <c r="P214" s="159">
        <f t="shared" si="25"/>
        <v>0</v>
      </c>
      <c r="Q214" s="159">
        <f t="shared" si="25"/>
        <v>0</v>
      </c>
      <c r="R214" s="159">
        <f t="shared" si="25"/>
        <v>0</v>
      </c>
      <c r="S214" s="159">
        <f t="shared" si="25"/>
        <v>0</v>
      </c>
      <c r="T214" s="159">
        <f t="shared" si="25"/>
        <v>0</v>
      </c>
      <c r="U214" s="186">
        <f t="shared" si="24"/>
        <v>385198.93000000005</v>
      </c>
    </row>
    <row r="215" spans="1:21" ht="19.5" customHeight="1">
      <c r="A215" s="166" t="s">
        <v>315</v>
      </c>
      <c r="B215" s="159">
        <f>B214+'พ.ย.'!B215</f>
        <v>4934.84</v>
      </c>
      <c r="C215" s="159">
        <f>C214+'พ.ย.'!C215</f>
        <v>0</v>
      </c>
      <c r="D215" s="159">
        <f>D214+'พ.ย.'!D215</f>
        <v>0</v>
      </c>
      <c r="E215" s="159">
        <f>E214+'พ.ย.'!E215</f>
        <v>380264.09</v>
      </c>
      <c r="F215" s="159">
        <f>F214+'พ.ย.'!F215</f>
        <v>0</v>
      </c>
      <c r="G215" s="159">
        <f>G214+'พ.ย.'!G215</f>
        <v>0</v>
      </c>
      <c r="H215" s="159">
        <f>H214+'พ.ย.'!H215</f>
        <v>0</v>
      </c>
      <c r="I215" s="159">
        <f>I214+'พ.ย.'!I215</f>
        <v>0</v>
      </c>
      <c r="J215" s="159">
        <f>J214+'พ.ย.'!J215</f>
        <v>0</v>
      </c>
      <c r="K215" s="159">
        <f>K214+'พ.ย.'!K215</f>
        <v>0</v>
      </c>
      <c r="L215" s="159">
        <f>L214+'พ.ย.'!L215</f>
        <v>0</v>
      </c>
      <c r="M215" s="159">
        <f>M214+'พ.ย.'!M215</f>
        <v>0</v>
      </c>
      <c r="N215" s="159">
        <f>N214+'พ.ย.'!N215</f>
        <v>0</v>
      </c>
      <c r="O215" s="159">
        <f>O214+'พ.ย.'!O215</f>
        <v>0</v>
      </c>
      <c r="P215" s="159">
        <f>P214+'พ.ย.'!P215</f>
        <v>0</v>
      </c>
      <c r="Q215" s="159">
        <f>Q214+'พ.ย.'!Q215</f>
        <v>0</v>
      </c>
      <c r="R215" s="159">
        <f>R214+'พ.ย.'!R215</f>
        <v>0</v>
      </c>
      <c r="S215" s="159">
        <f>S214+'พ.ย.'!S215</f>
        <v>0</v>
      </c>
      <c r="T215" s="159">
        <f>T214+'พ.ย.'!T215</f>
        <v>0</v>
      </c>
      <c r="U215" s="437">
        <f>SUM(B215:T215)</f>
        <v>385198.93000000005</v>
      </c>
    </row>
    <row r="216" spans="1:21" ht="19.5" customHeight="1">
      <c r="A216" s="169">
        <v>300</v>
      </c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86"/>
    </row>
    <row r="217" spans="1:21" ht="19.5" customHeight="1">
      <c r="A217" s="166">
        <v>301</v>
      </c>
      <c r="B217" s="159">
        <v>0</v>
      </c>
      <c r="C217" s="159">
        <v>0</v>
      </c>
      <c r="D217" s="159">
        <v>0</v>
      </c>
      <c r="E217" s="159">
        <v>0</v>
      </c>
      <c r="F217" s="159">
        <v>0</v>
      </c>
      <c r="G217" s="159">
        <v>0</v>
      </c>
      <c r="H217" s="159">
        <v>0</v>
      </c>
      <c r="I217" s="159">
        <v>0</v>
      </c>
      <c r="J217" s="159">
        <v>0</v>
      </c>
      <c r="K217" s="159">
        <v>0</v>
      </c>
      <c r="L217" s="159">
        <v>0</v>
      </c>
      <c r="M217" s="159">
        <v>0</v>
      </c>
      <c r="N217" s="159">
        <v>0</v>
      </c>
      <c r="O217" s="159">
        <v>0</v>
      </c>
      <c r="P217" s="159">
        <v>0</v>
      </c>
      <c r="Q217" s="159">
        <v>0</v>
      </c>
      <c r="R217" s="159">
        <v>0</v>
      </c>
      <c r="S217" s="159">
        <v>0</v>
      </c>
      <c r="T217" s="159">
        <v>0</v>
      </c>
      <c r="U217" s="186">
        <f aca="true" t="shared" si="26" ref="U217:U222">SUM(B217:T217)</f>
        <v>0</v>
      </c>
    </row>
    <row r="218" spans="1:21" ht="19.5" customHeight="1">
      <c r="A218" s="166">
        <v>303</v>
      </c>
      <c r="B218" s="159">
        <v>0</v>
      </c>
      <c r="C218" s="159">
        <v>0</v>
      </c>
      <c r="D218" s="159">
        <v>0</v>
      </c>
      <c r="E218" s="159">
        <v>0</v>
      </c>
      <c r="F218" s="159">
        <v>0</v>
      </c>
      <c r="G218" s="159">
        <v>0</v>
      </c>
      <c r="H218" s="159">
        <v>0</v>
      </c>
      <c r="I218" s="159">
        <v>0</v>
      </c>
      <c r="J218" s="159">
        <v>0</v>
      </c>
      <c r="K218" s="159">
        <v>0</v>
      </c>
      <c r="L218" s="159">
        <v>0</v>
      </c>
      <c r="M218" s="159">
        <v>0</v>
      </c>
      <c r="N218" s="159">
        <v>0</v>
      </c>
      <c r="O218" s="159">
        <v>0</v>
      </c>
      <c r="P218" s="159">
        <v>0</v>
      </c>
      <c r="Q218" s="159">
        <v>0</v>
      </c>
      <c r="R218" s="159">
        <v>0</v>
      </c>
      <c r="S218" s="159">
        <v>0</v>
      </c>
      <c r="T218" s="159">
        <v>0</v>
      </c>
      <c r="U218" s="186">
        <f t="shared" si="26"/>
        <v>0</v>
      </c>
    </row>
    <row r="219" spans="1:21" ht="19.5" customHeight="1">
      <c r="A219" s="166">
        <v>304</v>
      </c>
      <c r="B219" s="159">
        <v>0</v>
      </c>
      <c r="C219" s="159">
        <v>0</v>
      </c>
      <c r="D219" s="159">
        <v>0</v>
      </c>
      <c r="E219" s="159">
        <v>0</v>
      </c>
      <c r="F219" s="159">
        <v>0</v>
      </c>
      <c r="G219" s="159">
        <v>0</v>
      </c>
      <c r="H219" s="159">
        <v>0</v>
      </c>
      <c r="I219" s="159">
        <v>0</v>
      </c>
      <c r="J219" s="159">
        <v>0</v>
      </c>
      <c r="K219" s="159">
        <v>0</v>
      </c>
      <c r="L219" s="159">
        <v>0</v>
      </c>
      <c r="M219" s="159">
        <v>0</v>
      </c>
      <c r="N219" s="159">
        <v>0</v>
      </c>
      <c r="O219" s="159">
        <v>0</v>
      </c>
      <c r="P219" s="159">
        <v>0</v>
      </c>
      <c r="Q219" s="159">
        <v>0</v>
      </c>
      <c r="R219" s="159">
        <v>0</v>
      </c>
      <c r="S219" s="159">
        <v>0</v>
      </c>
      <c r="T219" s="159">
        <v>0</v>
      </c>
      <c r="U219" s="186">
        <f t="shared" si="26"/>
        <v>0</v>
      </c>
    </row>
    <row r="220" spans="1:21" ht="19.5" customHeight="1">
      <c r="A220" s="166">
        <v>305</v>
      </c>
      <c r="B220" s="159">
        <v>0</v>
      </c>
      <c r="C220" s="159">
        <v>0</v>
      </c>
      <c r="D220" s="159">
        <v>0</v>
      </c>
      <c r="E220" s="159">
        <v>0</v>
      </c>
      <c r="F220" s="159">
        <v>0</v>
      </c>
      <c r="G220" s="159">
        <v>0</v>
      </c>
      <c r="H220" s="159">
        <v>0</v>
      </c>
      <c r="I220" s="159">
        <v>0</v>
      </c>
      <c r="J220" s="159">
        <v>0</v>
      </c>
      <c r="K220" s="159">
        <v>0</v>
      </c>
      <c r="L220" s="159">
        <v>0</v>
      </c>
      <c r="M220" s="159">
        <v>0</v>
      </c>
      <c r="N220" s="159">
        <v>0</v>
      </c>
      <c r="O220" s="159">
        <v>0</v>
      </c>
      <c r="P220" s="159">
        <v>0</v>
      </c>
      <c r="Q220" s="159">
        <v>0</v>
      </c>
      <c r="R220" s="159">
        <v>0</v>
      </c>
      <c r="S220" s="159">
        <v>0</v>
      </c>
      <c r="T220" s="159">
        <v>0</v>
      </c>
      <c r="U220" s="186">
        <f t="shared" si="26"/>
        <v>0</v>
      </c>
    </row>
    <row r="221" spans="1:21" ht="19.5" customHeight="1">
      <c r="A221" s="166" t="s">
        <v>313</v>
      </c>
      <c r="B221" s="159">
        <f>SUM(B217:B220)</f>
        <v>0</v>
      </c>
      <c r="C221" s="159">
        <f aca="true" t="shared" si="27" ref="C221:T221">SUM(C217:C220)</f>
        <v>0</v>
      </c>
      <c r="D221" s="159">
        <f t="shared" si="27"/>
        <v>0</v>
      </c>
      <c r="E221" s="159">
        <f t="shared" si="27"/>
        <v>0</v>
      </c>
      <c r="F221" s="159">
        <f t="shared" si="27"/>
        <v>0</v>
      </c>
      <c r="G221" s="159">
        <f t="shared" si="27"/>
        <v>0</v>
      </c>
      <c r="H221" s="159">
        <f t="shared" si="27"/>
        <v>0</v>
      </c>
      <c r="I221" s="159">
        <f t="shared" si="27"/>
        <v>0</v>
      </c>
      <c r="J221" s="159">
        <f t="shared" si="27"/>
        <v>0</v>
      </c>
      <c r="K221" s="159">
        <f t="shared" si="27"/>
        <v>0</v>
      </c>
      <c r="L221" s="159">
        <f t="shared" si="27"/>
        <v>0</v>
      </c>
      <c r="M221" s="159">
        <f t="shared" si="27"/>
        <v>0</v>
      </c>
      <c r="N221" s="159">
        <f t="shared" si="27"/>
        <v>0</v>
      </c>
      <c r="O221" s="159">
        <f t="shared" si="27"/>
        <v>0</v>
      </c>
      <c r="P221" s="159">
        <f t="shared" si="27"/>
        <v>0</v>
      </c>
      <c r="Q221" s="159">
        <f t="shared" si="27"/>
        <v>0</v>
      </c>
      <c r="R221" s="159">
        <f t="shared" si="27"/>
        <v>0</v>
      </c>
      <c r="S221" s="159">
        <f t="shared" si="27"/>
        <v>0</v>
      </c>
      <c r="T221" s="159">
        <f t="shared" si="27"/>
        <v>0</v>
      </c>
      <c r="U221" s="186">
        <f t="shared" si="26"/>
        <v>0</v>
      </c>
    </row>
    <row r="222" spans="1:21" ht="19.5" customHeight="1">
      <c r="A222" s="166" t="s">
        <v>314</v>
      </c>
      <c r="B222" s="159">
        <f>B221+'พ.ย.'!B222</f>
        <v>0</v>
      </c>
      <c r="C222" s="159">
        <f>C221+'พ.ย.'!C222</f>
        <v>0</v>
      </c>
      <c r="D222" s="159">
        <f>D221+'พ.ย.'!D222</f>
        <v>0</v>
      </c>
      <c r="E222" s="159">
        <f>E221+'พ.ย.'!E222</f>
        <v>0</v>
      </c>
      <c r="F222" s="159">
        <f>F221+'พ.ย.'!F222</f>
        <v>0</v>
      </c>
      <c r="G222" s="159">
        <f>G221+'พ.ย.'!G222</f>
        <v>0</v>
      </c>
      <c r="H222" s="159">
        <f>H221+'พ.ย.'!H222</f>
        <v>0</v>
      </c>
      <c r="I222" s="159">
        <f>I221+'พ.ย.'!I222</f>
        <v>0</v>
      </c>
      <c r="J222" s="159">
        <f>J221+'พ.ย.'!J222</f>
        <v>0</v>
      </c>
      <c r="K222" s="159">
        <f>K221+'พ.ย.'!K222</f>
        <v>0</v>
      </c>
      <c r="L222" s="159">
        <f>L221+'พ.ย.'!L222</f>
        <v>0</v>
      </c>
      <c r="M222" s="159">
        <f>M221+'พ.ย.'!M222</f>
        <v>0</v>
      </c>
      <c r="N222" s="159">
        <f>N221+'พ.ย.'!N222</f>
        <v>0</v>
      </c>
      <c r="O222" s="159">
        <f>O221+'พ.ย.'!O222</f>
        <v>0</v>
      </c>
      <c r="P222" s="159">
        <f>P221+'พ.ย.'!P222</f>
        <v>0</v>
      </c>
      <c r="Q222" s="159">
        <f>Q221+'พ.ย.'!Q222</f>
        <v>0</v>
      </c>
      <c r="R222" s="159">
        <f>R221+'พ.ย.'!R222</f>
        <v>0</v>
      </c>
      <c r="S222" s="159">
        <f>S221+'พ.ย.'!S222</f>
        <v>0</v>
      </c>
      <c r="T222" s="159">
        <f>T221+'พ.ย.'!T222</f>
        <v>0</v>
      </c>
      <c r="U222" s="437">
        <f t="shared" si="26"/>
        <v>0</v>
      </c>
    </row>
    <row r="223" spans="1:21" ht="19.5" customHeight="1">
      <c r="A223" s="176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8"/>
    </row>
    <row r="224" spans="1:21" ht="19.5" customHeight="1">
      <c r="A224" s="176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8"/>
    </row>
    <row r="225" spans="1:21" ht="19.5" customHeight="1">
      <c r="A225" s="176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8"/>
    </row>
    <row r="226" spans="1:21" ht="19.5" customHeight="1">
      <c r="A226" s="176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8"/>
    </row>
    <row r="227" spans="1:21" ht="19.5" customHeight="1">
      <c r="A227" s="555" t="s">
        <v>275</v>
      </c>
      <c r="B227" s="555"/>
      <c r="C227" s="555"/>
      <c r="D227" s="555"/>
      <c r="E227" s="555"/>
      <c r="F227" s="555"/>
      <c r="G227" s="555"/>
      <c r="H227" s="555"/>
      <c r="I227" s="555"/>
      <c r="J227" s="555"/>
      <c r="K227" s="555"/>
      <c r="L227" s="555"/>
      <c r="M227" s="555"/>
      <c r="N227" s="555"/>
      <c r="O227" s="555"/>
      <c r="P227" s="555"/>
      <c r="Q227" s="555"/>
      <c r="R227" s="555"/>
      <c r="S227" s="555"/>
      <c r="T227" s="555"/>
      <c r="U227" s="555"/>
    </row>
    <row r="228" spans="1:21" ht="19.5" customHeight="1">
      <c r="A228" s="556" t="str">
        <f>A200</f>
        <v>รายจ่ายตามงบประมาณ (จ่ายจากเงินอุดหนุน) ประจำเดือนพฤศจิกายน 2556</v>
      </c>
      <c r="B228" s="556"/>
      <c r="C228" s="556"/>
      <c r="D228" s="556"/>
      <c r="E228" s="556"/>
      <c r="F228" s="556"/>
      <c r="G228" s="556"/>
      <c r="H228" s="556"/>
      <c r="I228" s="556"/>
      <c r="J228" s="556"/>
      <c r="K228" s="556"/>
      <c r="L228" s="556"/>
      <c r="M228" s="556"/>
      <c r="N228" s="556"/>
      <c r="O228" s="556"/>
      <c r="P228" s="556"/>
      <c r="Q228" s="556"/>
      <c r="R228" s="556"/>
      <c r="S228" s="556"/>
      <c r="T228" s="556"/>
      <c r="U228" s="556"/>
    </row>
    <row r="229" spans="1:21" ht="19.5" customHeight="1">
      <c r="A229" s="152" t="s">
        <v>276</v>
      </c>
      <c r="B229" s="557" t="s">
        <v>277</v>
      </c>
      <c r="C229" s="558"/>
      <c r="D229" s="154" t="s">
        <v>278</v>
      </c>
      <c r="E229" s="559" t="s">
        <v>279</v>
      </c>
      <c r="F229" s="559"/>
      <c r="G229" s="154" t="s">
        <v>280</v>
      </c>
      <c r="H229" s="154" t="s">
        <v>281</v>
      </c>
      <c r="I229" s="557" t="s">
        <v>282</v>
      </c>
      <c r="J229" s="560"/>
      <c r="K229" s="558"/>
      <c r="L229" s="153" t="s">
        <v>283</v>
      </c>
      <c r="M229" s="559" t="s">
        <v>284</v>
      </c>
      <c r="N229" s="559"/>
      <c r="O229" s="559"/>
      <c r="P229" s="154" t="s">
        <v>285</v>
      </c>
      <c r="Q229" s="559" t="s">
        <v>286</v>
      </c>
      <c r="R229" s="559"/>
      <c r="S229" s="154" t="s">
        <v>287</v>
      </c>
      <c r="T229" s="154" t="s">
        <v>288</v>
      </c>
      <c r="U229" s="561" t="s">
        <v>81</v>
      </c>
    </row>
    <row r="230" spans="1:21" ht="19.5" customHeight="1">
      <c r="A230" s="163" t="s">
        <v>289</v>
      </c>
      <c r="B230" s="156" t="s">
        <v>290</v>
      </c>
      <c r="C230" s="156" t="s">
        <v>291</v>
      </c>
      <c r="D230" s="156" t="s">
        <v>292</v>
      </c>
      <c r="E230" s="156" t="s">
        <v>293</v>
      </c>
      <c r="F230" s="156" t="s">
        <v>294</v>
      </c>
      <c r="G230" s="156" t="s">
        <v>295</v>
      </c>
      <c r="H230" s="156" t="s">
        <v>296</v>
      </c>
      <c r="I230" s="156" t="s">
        <v>297</v>
      </c>
      <c r="J230" s="156" t="s">
        <v>298</v>
      </c>
      <c r="K230" s="156" t="s">
        <v>299</v>
      </c>
      <c r="L230" s="156" t="s">
        <v>300</v>
      </c>
      <c r="M230" s="156" t="s">
        <v>301</v>
      </c>
      <c r="N230" s="156" t="s">
        <v>302</v>
      </c>
      <c r="O230" s="156" t="s">
        <v>303</v>
      </c>
      <c r="P230" s="156" t="s">
        <v>304</v>
      </c>
      <c r="Q230" s="156" t="s">
        <v>305</v>
      </c>
      <c r="R230" s="156" t="s">
        <v>306</v>
      </c>
      <c r="S230" s="156" t="s">
        <v>307</v>
      </c>
      <c r="T230" s="156" t="s">
        <v>308</v>
      </c>
      <c r="U230" s="562"/>
    </row>
    <row r="231" spans="1:21" ht="19.5" customHeight="1">
      <c r="A231" s="179">
        <v>400</v>
      </c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7"/>
      <c r="U231" s="159"/>
    </row>
    <row r="232" spans="1:21" ht="19.5" customHeight="1">
      <c r="A232" s="165">
        <v>402</v>
      </c>
      <c r="B232" s="159">
        <v>0</v>
      </c>
      <c r="C232" s="159">
        <v>0</v>
      </c>
      <c r="D232" s="159">
        <v>0</v>
      </c>
      <c r="E232" s="159">
        <v>0</v>
      </c>
      <c r="F232" s="159">
        <v>0</v>
      </c>
      <c r="G232" s="159">
        <v>0</v>
      </c>
      <c r="H232" s="159">
        <v>0</v>
      </c>
      <c r="I232" s="159">
        <v>0</v>
      </c>
      <c r="J232" s="159">
        <v>0</v>
      </c>
      <c r="K232" s="159">
        <v>0</v>
      </c>
      <c r="L232" s="159">
        <v>0</v>
      </c>
      <c r="M232" s="159">
        <v>0</v>
      </c>
      <c r="N232" s="159">
        <v>0</v>
      </c>
      <c r="O232" s="159">
        <v>0</v>
      </c>
      <c r="P232" s="159">
        <v>0</v>
      </c>
      <c r="Q232" s="159">
        <v>0</v>
      </c>
      <c r="R232" s="159">
        <v>0</v>
      </c>
      <c r="S232" s="159">
        <v>0</v>
      </c>
      <c r="T232" s="159">
        <v>0</v>
      </c>
      <c r="U232" s="186">
        <f>SUM(B232:T232)</f>
        <v>0</v>
      </c>
    </row>
    <row r="233" spans="1:21" ht="19.5" customHeight="1">
      <c r="A233" s="165">
        <v>403</v>
      </c>
      <c r="B233" s="159">
        <v>0</v>
      </c>
      <c r="C233" s="159">
        <v>0</v>
      </c>
      <c r="D233" s="159">
        <v>0</v>
      </c>
      <c r="E233" s="159">
        <v>1782000</v>
      </c>
      <c r="F233" s="159">
        <v>0</v>
      </c>
      <c r="G233" s="159">
        <v>0</v>
      </c>
      <c r="H233" s="159">
        <v>0</v>
      </c>
      <c r="I233" s="159">
        <v>0</v>
      </c>
      <c r="J233" s="159">
        <v>0</v>
      </c>
      <c r="K233" s="159">
        <v>0</v>
      </c>
      <c r="L233" s="159">
        <v>0</v>
      </c>
      <c r="M233" s="159">
        <v>0</v>
      </c>
      <c r="N233" s="159">
        <v>0</v>
      </c>
      <c r="O233" s="159">
        <v>0</v>
      </c>
      <c r="P233" s="159">
        <v>0</v>
      </c>
      <c r="Q233" s="159">
        <v>0</v>
      </c>
      <c r="R233" s="159">
        <v>0</v>
      </c>
      <c r="S233" s="159">
        <v>0</v>
      </c>
      <c r="T233" s="159">
        <v>0</v>
      </c>
      <c r="U233" s="168">
        <f>SUM(B233:T233)</f>
        <v>1782000</v>
      </c>
    </row>
    <row r="234" spans="1:21" ht="19.5" customHeight="1">
      <c r="A234" s="166" t="s">
        <v>313</v>
      </c>
      <c r="B234" s="159">
        <f>SUM(B232:B233)</f>
        <v>0</v>
      </c>
      <c r="C234" s="159">
        <f aca="true" t="shared" si="28" ref="C234:T234">SUM(C232:C233)</f>
        <v>0</v>
      </c>
      <c r="D234" s="159">
        <f t="shared" si="28"/>
        <v>0</v>
      </c>
      <c r="E234" s="159">
        <f t="shared" si="28"/>
        <v>1782000</v>
      </c>
      <c r="F234" s="159">
        <f t="shared" si="28"/>
        <v>0</v>
      </c>
      <c r="G234" s="159">
        <f t="shared" si="28"/>
        <v>0</v>
      </c>
      <c r="H234" s="159">
        <f t="shared" si="28"/>
        <v>0</v>
      </c>
      <c r="I234" s="159">
        <f t="shared" si="28"/>
        <v>0</v>
      </c>
      <c r="J234" s="159">
        <f t="shared" si="28"/>
        <v>0</v>
      </c>
      <c r="K234" s="159">
        <f t="shared" si="28"/>
        <v>0</v>
      </c>
      <c r="L234" s="159">
        <f t="shared" si="28"/>
        <v>0</v>
      </c>
      <c r="M234" s="159">
        <f t="shared" si="28"/>
        <v>0</v>
      </c>
      <c r="N234" s="159">
        <f t="shared" si="28"/>
        <v>0</v>
      </c>
      <c r="O234" s="159">
        <f t="shared" si="28"/>
        <v>0</v>
      </c>
      <c r="P234" s="159">
        <f t="shared" si="28"/>
        <v>0</v>
      </c>
      <c r="Q234" s="159">
        <f t="shared" si="28"/>
        <v>0</v>
      </c>
      <c r="R234" s="159">
        <f t="shared" si="28"/>
        <v>0</v>
      </c>
      <c r="S234" s="159">
        <f t="shared" si="28"/>
        <v>0</v>
      </c>
      <c r="T234" s="159">
        <f t="shared" si="28"/>
        <v>0</v>
      </c>
      <c r="U234" s="168">
        <f>SUM(B234:T234)</f>
        <v>1782000</v>
      </c>
    </row>
    <row r="235" spans="1:21" ht="19.5" customHeight="1">
      <c r="A235" s="166" t="s">
        <v>314</v>
      </c>
      <c r="B235" s="159">
        <f>B234+'พ.ย.'!B235</f>
        <v>0</v>
      </c>
      <c r="C235" s="159">
        <f>C234+'พ.ย.'!C235</f>
        <v>0</v>
      </c>
      <c r="D235" s="159">
        <f>D234+'พ.ย.'!D235</f>
        <v>0</v>
      </c>
      <c r="E235" s="159">
        <f>E234+'พ.ย.'!E235</f>
        <v>1782000</v>
      </c>
      <c r="F235" s="159">
        <f>F234+'พ.ย.'!F235</f>
        <v>0</v>
      </c>
      <c r="G235" s="159">
        <f>G234+'พ.ย.'!G235</f>
        <v>0</v>
      </c>
      <c r="H235" s="159">
        <f>H234+'พ.ย.'!H235</f>
        <v>0</v>
      </c>
      <c r="I235" s="159">
        <f>I234+'พ.ย.'!I235</f>
        <v>0</v>
      </c>
      <c r="J235" s="159">
        <f>J234+'พ.ย.'!J235</f>
        <v>0</v>
      </c>
      <c r="K235" s="159">
        <f>K234+'พ.ย.'!K235</f>
        <v>0</v>
      </c>
      <c r="L235" s="159">
        <f>L234+'พ.ย.'!L235</f>
        <v>0</v>
      </c>
      <c r="M235" s="159">
        <f>M234+'พ.ย.'!M235</f>
        <v>0</v>
      </c>
      <c r="N235" s="159">
        <f>N234+'พ.ย.'!N235</f>
        <v>0</v>
      </c>
      <c r="O235" s="159">
        <f>O234+'พ.ย.'!O235</f>
        <v>0</v>
      </c>
      <c r="P235" s="159">
        <f>P234+'พ.ย.'!P235</f>
        <v>0</v>
      </c>
      <c r="Q235" s="159">
        <f>Q234+'พ.ย.'!Q235</f>
        <v>0</v>
      </c>
      <c r="R235" s="159">
        <f>R234+'พ.ย.'!R235</f>
        <v>0</v>
      </c>
      <c r="S235" s="159">
        <f>S234+'พ.ย.'!S235</f>
        <v>0</v>
      </c>
      <c r="T235" s="159">
        <f>T234+'พ.ย.'!T235</f>
        <v>0</v>
      </c>
      <c r="U235" s="437">
        <f>SUM(B235:T235)</f>
        <v>1782000</v>
      </c>
    </row>
    <row r="236" spans="1:21" ht="19.5" customHeight="1">
      <c r="A236" s="169">
        <v>450</v>
      </c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86"/>
    </row>
    <row r="237" spans="1:21" ht="19.5" customHeight="1">
      <c r="A237" s="166">
        <v>451</v>
      </c>
      <c r="B237" s="159">
        <v>0</v>
      </c>
      <c r="C237" s="159">
        <v>0</v>
      </c>
      <c r="D237" s="159">
        <v>0</v>
      </c>
      <c r="E237" s="159">
        <v>0</v>
      </c>
      <c r="F237" s="159">
        <v>0</v>
      </c>
      <c r="G237" s="159">
        <v>0</v>
      </c>
      <c r="H237" s="159">
        <v>0</v>
      </c>
      <c r="I237" s="159">
        <v>0</v>
      </c>
      <c r="J237" s="159">
        <v>0</v>
      </c>
      <c r="K237" s="159">
        <v>0</v>
      </c>
      <c r="L237" s="159">
        <v>0</v>
      </c>
      <c r="M237" s="159">
        <v>0</v>
      </c>
      <c r="N237" s="159">
        <v>0</v>
      </c>
      <c r="O237" s="159">
        <v>0</v>
      </c>
      <c r="P237" s="159">
        <v>0</v>
      </c>
      <c r="Q237" s="159">
        <v>0</v>
      </c>
      <c r="R237" s="159">
        <v>0</v>
      </c>
      <c r="S237" s="159">
        <v>0</v>
      </c>
      <c r="T237" s="159">
        <v>0</v>
      </c>
      <c r="U237" s="186">
        <f aca="true" t="shared" si="29" ref="U237:U242">SUM(B237:T237)</f>
        <v>0</v>
      </c>
    </row>
    <row r="238" spans="1:21" ht="19.5" customHeight="1">
      <c r="A238" s="166">
        <v>453</v>
      </c>
      <c r="B238" s="159">
        <v>0</v>
      </c>
      <c r="C238" s="159">
        <v>0</v>
      </c>
      <c r="D238" s="159">
        <v>0</v>
      </c>
      <c r="E238" s="159">
        <v>0</v>
      </c>
      <c r="F238" s="159">
        <v>0</v>
      </c>
      <c r="G238" s="159">
        <v>0</v>
      </c>
      <c r="H238" s="159">
        <v>0</v>
      </c>
      <c r="I238" s="159">
        <v>0</v>
      </c>
      <c r="J238" s="159">
        <v>0</v>
      </c>
      <c r="K238" s="159">
        <v>0</v>
      </c>
      <c r="L238" s="159">
        <v>0</v>
      </c>
      <c r="M238" s="159">
        <v>0</v>
      </c>
      <c r="N238" s="159">
        <v>0</v>
      </c>
      <c r="O238" s="159">
        <v>0</v>
      </c>
      <c r="P238" s="159">
        <v>0</v>
      </c>
      <c r="Q238" s="159">
        <v>0</v>
      </c>
      <c r="R238" s="159">
        <v>0</v>
      </c>
      <c r="S238" s="159">
        <v>0</v>
      </c>
      <c r="T238" s="159">
        <v>0</v>
      </c>
      <c r="U238" s="186">
        <f t="shared" si="29"/>
        <v>0</v>
      </c>
    </row>
    <row r="239" spans="1:21" ht="19.5" customHeight="1">
      <c r="A239" s="166">
        <v>456</v>
      </c>
      <c r="B239" s="159">
        <v>0</v>
      </c>
      <c r="C239" s="159">
        <v>0</v>
      </c>
      <c r="D239" s="159">
        <v>0</v>
      </c>
      <c r="E239" s="159">
        <v>0</v>
      </c>
      <c r="F239" s="159">
        <v>0</v>
      </c>
      <c r="G239" s="159">
        <v>0</v>
      </c>
      <c r="H239" s="159">
        <v>0</v>
      </c>
      <c r="I239" s="159">
        <v>0</v>
      </c>
      <c r="J239" s="159">
        <v>0</v>
      </c>
      <c r="K239" s="159">
        <v>0</v>
      </c>
      <c r="L239" s="159">
        <v>0</v>
      </c>
      <c r="M239" s="159">
        <v>0</v>
      </c>
      <c r="N239" s="159">
        <v>0</v>
      </c>
      <c r="O239" s="159">
        <v>0</v>
      </c>
      <c r="P239" s="159">
        <v>0</v>
      </c>
      <c r="Q239" s="159">
        <v>0</v>
      </c>
      <c r="R239" s="159">
        <v>0</v>
      </c>
      <c r="S239" s="159">
        <v>0</v>
      </c>
      <c r="T239" s="159">
        <v>0</v>
      </c>
      <c r="U239" s="186">
        <f t="shared" si="29"/>
        <v>0</v>
      </c>
    </row>
    <row r="240" spans="1:21" ht="19.5" customHeight="1">
      <c r="A240" s="166">
        <v>466</v>
      </c>
      <c r="B240" s="159">
        <v>0</v>
      </c>
      <c r="C240" s="159">
        <v>0</v>
      </c>
      <c r="D240" s="159">
        <v>0</v>
      </c>
      <c r="E240" s="159">
        <v>0</v>
      </c>
      <c r="F240" s="159">
        <v>0</v>
      </c>
      <c r="G240" s="159">
        <v>0</v>
      </c>
      <c r="H240" s="159">
        <v>0</v>
      </c>
      <c r="I240" s="159">
        <v>0</v>
      </c>
      <c r="J240" s="159">
        <v>0</v>
      </c>
      <c r="K240" s="159">
        <v>0</v>
      </c>
      <c r="L240" s="159">
        <v>0</v>
      </c>
      <c r="M240" s="159">
        <v>0</v>
      </c>
      <c r="N240" s="159">
        <v>0</v>
      </c>
      <c r="O240" s="159">
        <v>0</v>
      </c>
      <c r="P240" s="159">
        <v>0</v>
      </c>
      <c r="Q240" s="159">
        <v>0</v>
      </c>
      <c r="R240" s="159">
        <v>0</v>
      </c>
      <c r="S240" s="159">
        <v>0</v>
      </c>
      <c r="T240" s="159">
        <v>0</v>
      </c>
      <c r="U240" s="186">
        <f t="shared" si="29"/>
        <v>0</v>
      </c>
    </row>
    <row r="241" spans="1:21" ht="19.5" customHeight="1">
      <c r="A241" s="166" t="s">
        <v>313</v>
      </c>
      <c r="B241" s="159">
        <f>SUM(B237:B240)</f>
        <v>0</v>
      </c>
      <c r="C241" s="159">
        <f aca="true" t="shared" si="30" ref="C241:T241">SUM(C237:C240)</f>
        <v>0</v>
      </c>
      <c r="D241" s="159">
        <f t="shared" si="30"/>
        <v>0</v>
      </c>
      <c r="E241" s="159">
        <f t="shared" si="30"/>
        <v>0</v>
      </c>
      <c r="F241" s="159">
        <f t="shared" si="30"/>
        <v>0</v>
      </c>
      <c r="G241" s="159">
        <f t="shared" si="30"/>
        <v>0</v>
      </c>
      <c r="H241" s="159">
        <f t="shared" si="30"/>
        <v>0</v>
      </c>
      <c r="I241" s="159">
        <f t="shared" si="30"/>
        <v>0</v>
      </c>
      <c r="J241" s="159">
        <f t="shared" si="30"/>
        <v>0</v>
      </c>
      <c r="K241" s="159">
        <f t="shared" si="30"/>
        <v>0</v>
      </c>
      <c r="L241" s="159">
        <f t="shared" si="30"/>
        <v>0</v>
      </c>
      <c r="M241" s="159">
        <f t="shared" si="30"/>
        <v>0</v>
      </c>
      <c r="N241" s="159">
        <f t="shared" si="30"/>
        <v>0</v>
      </c>
      <c r="O241" s="159">
        <f t="shared" si="30"/>
        <v>0</v>
      </c>
      <c r="P241" s="159">
        <f t="shared" si="30"/>
        <v>0</v>
      </c>
      <c r="Q241" s="159">
        <f t="shared" si="30"/>
        <v>0</v>
      </c>
      <c r="R241" s="159">
        <f t="shared" si="30"/>
        <v>0</v>
      </c>
      <c r="S241" s="159">
        <f t="shared" si="30"/>
        <v>0</v>
      </c>
      <c r="T241" s="159">
        <f t="shared" si="30"/>
        <v>0</v>
      </c>
      <c r="U241" s="186">
        <f t="shared" si="29"/>
        <v>0</v>
      </c>
    </row>
    <row r="242" spans="1:21" ht="19.5" customHeight="1">
      <c r="A242" s="166" t="s">
        <v>314</v>
      </c>
      <c r="B242" s="159">
        <f>B241+'พ.ย.'!B242</f>
        <v>0</v>
      </c>
      <c r="C242" s="159">
        <f>C241+'พ.ย.'!C242</f>
        <v>0</v>
      </c>
      <c r="D242" s="159">
        <f>D241+'พ.ย.'!D242</f>
        <v>0</v>
      </c>
      <c r="E242" s="159">
        <f>E241+'พ.ย.'!E242</f>
        <v>0</v>
      </c>
      <c r="F242" s="159">
        <f>F241+'พ.ย.'!F242</f>
        <v>0</v>
      </c>
      <c r="G242" s="159">
        <f>G241+'พ.ย.'!G242</f>
        <v>0</v>
      </c>
      <c r="H242" s="159">
        <f>H241+'พ.ย.'!H242</f>
        <v>0</v>
      </c>
      <c r="I242" s="159">
        <f>I241+'พ.ย.'!I242</f>
        <v>0</v>
      </c>
      <c r="J242" s="159">
        <f>J241+'พ.ย.'!J242</f>
        <v>0</v>
      </c>
      <c r="K242" s="159">
        <f>K241+'พ.ย.'!K242</f>
        <v>0</v>
      </c>
      <c r="L242" s="159">
        <f>L241+'พ.ย.'!L242</f>
        <v>0</v>
      </c>
      <c r="M242" s="159">
        <f>M241+'พ.ย.'!M242</f>
        <v>0</v>
      </c>
      <c r="N242" s="159">
        <f>N241+'พ.ย.'!N242</f>
        <v>0</v>
      </c>
      <c r="O242" s="159">
        <f>O241+'พ.ย.'!O242</f>
        <v>0</v>
      </c>
      <c r="P242" s="159">
        <f>P241+'พ.ย.'!P242</f>
        <v>0</v>
      </c>
      <c r="Q242" s="159">
        <f>Q241+'พ.ย.'!Q242</f>
        <v>0</v>
      </c>
      <c r="R242" s="159">
        <f>R241+'พ.ย.'!R242</f>
        <v>0</v>
      </c>
      <c r="S242" s="159">
        <f>S241+'พ.ย.'!S242</f>
        <v>0</v>
      </c>
      <c r="T242" s="159">
        <f>T241+'พ.ย.'!T242</f>
        <v>0</v>
      </c>
      <c r="U242" s="437">
        <f t="shared" si="29"/>
        <v>0</v>
      </c>
    </row>
    <row r="243" spans="1:21" ht="19.5" customHeight="1">
      <c r="A243" s="169">
        <v>500</v>
      </c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86"/>
    </row>
    <row r="244" spans="1:21" ht="19.5" customHeight="1">
      <c r="A244" s="166">
        <v>502</v>
      </c>
      <c r="B244" s="159">
        <v>0</v>
      </c>
      <c r="C244" s="159">
        <v>0</v>
      </c>
      <c r="D244" s="159">
        <v>0</v>
      </c>
      <c r="E244" s="159">
        <v>0</v>
      </c>
      <c r="F244" s="159">
        <v>0</v>
      </c>
      <c r="G244" s="159">
        <v>0</v>
      </c>
      <c r="H244" s="159">
        <v>0</v>
      </c>
      <c r="I244" s="159">
        <v>0</v>
      </c>
      <c r="J244" s="159">
        <v>0</v>
      </c>
      <c r="K244" s="159">
        <v>0</v>
      </c>
      <c r="L244" s="159">
        <v>0</v>
      </c>
      <c r="M244" s="159">
        <v>0</v>
      </c>
      <c r="N244" s="159">
        <v>0</v>
      </c>
      <c r="O244" s="159">
        <v>0</v>
      </c>
      <c r="P244" s="159">
        <v>0</v>
      </c>
      <c r="Q244" s="159">
        <v>0</v>
      </c>
      <c r="R244" s="159">
        <v>0</v>
      </c>
      <c r="S244" s="159">
        <v>0</v>
      </c>
      <c r="T244" s="159">
        <v>0</v>
      </c>
      <c r="U244" s="186">
        <f aca="true" t="shared" si="31" ref="U244:U250">SUM(B244:T244)</f>
        <v>0</v>
      </c>
    </row>
    <row r="245" spans="1:21" ht="19.5" customHeight="1">
      <c r="A245" s="166">
        <v>503</v>
      </c>
      <c r="B245" s="159">
        <v>0</v>
      </c>
      <c r="C245" s="159">
        <v>0</v>
      </c>
      <c r="D245" s="159">
        <v>0</v>
      </c>
      <c r="E245" s="159">
        <v>0</v>
      </c>
      <c r="F245" s="159">
        <v>0</v>
      </c>
      <c r="G245" s="159">
        <v>0</v>
      </c>
      <c r="H245" s="159">
        <v>0</v>
      </c>
      <c r="I245" s="159">
        <v>0</v>
      </c>
      <c r="J245" s="159">
        <v>0</v>
      </c>
      <c r="K245" s="159">
        <v>0</v>
      </c>
      <c r="L245" s="159">
        <v>0</v>
      </c>
      <c r="M245" s="159">
        <v>0</v>
      </c>
      <c r="N245" s="159">
        <v>0</v>
      </c>
      <c r="O245" s="159">
        <v>0</v>
      </c>
      <c r="P245" s="159">
        <v>0</v>
      </c>
      <c r="Q245" s="159">
        <v>0</v>
      </c>
      <c r="R245" s="159">
        <v>0</v>
      </c>
      <c r="S245" s="159">
        <v>0</v>
      </c>
      <c r="T245" s="159">
        <v>0</v>
      </c>
      <c r="U245" s="186">
        <f t="shared" si="31"/>
        <v>0</v>
      </c>
    </row>
    <row r="246" spans="1:21" ht="19.5" customHeight="1">
      <c r="A246" s="166">
        <v>509</v>
      </c>
      <c r="B246" s="159">
        <v>0</v>
      </c>
      <c r="C246" s="159">
        <v>0</v>
      </c>
      <c r="D246" s="159">
        <v>0</v>
      </c>
      <c r="E246" s="159">
        <v>0</v>
      </c>
      <c r="F246" s="159">
        <v>0</v>
      </c>
      <c r="G246" s="159">
        <v>0</v>
      </c>
      <c r="H246" s="159">
        <v>0</v>
      </c>
      <c r="I246" s="159">
        <v>0</v>
      </c>
      <c r="J246" s="159">
        <v>0</v>
      </c>
      <c r="K246" s="159">
        <v>0</v>
      </c>
      <c r="L246" s="159">
        <v>0</v>
      </c>
      <c r="M246" s="159">
        <v>0</v>
      </c>
      <c r="N246" s="159">
        <v>0</v>
      </c>
      <c r="O246" s="159">
        <v>0</v>
      </c>
      <c r="P246" s="159">
        <v>0</v>
      </c>
      <c r="Q246" s="159">
        <v>0</v>
      </c>
      <c r="R246" s="159">
        <v>0</v>
      </c>
      <c r="S246" s="159">
        <v>0</v>
      </c>
      <c r="T246" s="159">
        <v>0</v>
      </c>
      <c r="U246" s="186">
        <f t="shared" si="31"/>
        <v>0</v>
      </c>
    </row>
    <row r="247" spans="1:21" ht="19.5" customHeight="1">
      <c r="A247" s="166">
        <v>510</v>
      </c>
      <c r="B247" s="159">
        <v>0</v>
      </c>
      <c r="C247" s="159">
        <v>0</v>
      </c>
      <c r="D247" s="159">
        <v>0</v>
      </c>
      <c r="E247" s="159">
        <v>0</v>
      </c>
      <c r="F247" s="159">
        <v>0</v>
      </c>
      <c r="G247" s="159">
        <v>0</v>
      </c>
      <c r="H247" s="159">
        <v>0</v>
      </c>
      <c r="I247" s="159">
        <v>0</v>
      </c>
      <c r="J247" s="159">
        <v>0</v>
      </c>
      <c r="K247" s="159">
        <v>0</v>
      </c>
      <c r="L247" s="159">
        <v>0</v>
      </c>
      <c r="M247" s="159">
        <v>0</v>
      </c>
      <c r="N247" s="159">
        <v>0</v>
      </c>
      <c r="O247" s="159">
        <v>0</v>
      </c>
      <c r="P247" s="159">
        <v>0</v>
      </c>
      <c r="Q247" s="159">
        <v>0</v>
      </c>
      <c r="R247" s="159">
        <v>0</v>
      </c>
      <c r="S247" s="159">
        <v>0</v>
      </c>
      <c r="T247" s="159">
        <v>0</v>
      </c>
      <c r="U247" s="186">
        <f t="shared" si="31"/>
        <v>0</v>
      </c>
    </row>
    <row r="248" spans="1:21" ht="19.5" customHeight="1">
      <c r="A248" s="166">
        <v>516</v>
      </c>
      <c r="B248" s="159">
        <v>0</v>
      </c>
      <c r="C248" s="159">
        <v>0</v>
      </c>
      <c r="D248" s="159">
        <v>0</v>
      </c>
      <c r="E248" s="159">
        <v>0</v>
      </c>
      <c r="F248" s="159">
        <v>0</v>
      </c>
      <c r="G248" s="159">
        <v>0</v>
      </c>
      <c r="H248" s="159">
        <v>0</v>
      </c>
      <c r="I248" s="159">
        <v>0</v>
      </c>
      <c r="J248" s="159">
        <v>0</v>
      </c>
      <c r="K248" s="159">
        <v>0</v>
      </c>
      <c r="L248" s="159">
        <v>0</v>
      </c>
      <c r="M248" s="159">
        <v>0</v>
      </c>
      <c r="N248" s="159">
        <v>0</v>
      </c>
      <c r="O248" s="159">
        <v>0</v>
      </c>
      <c r="P248" s="159">
        <v>0</v>
      </c>
      <c r="Q248" s="159">
        <v>0</v>
      </c>
      <c r="R248" s="159">
        <v>0</v>
      </c>
      <c r="S248" s="159">
        <v>0</v>
      </c>
      <c r="T248" s="159">
        <v>0</v>
      </c>
      <c r="U248" s="186">
        <f t="shared" si="31"/>
        <v>0</v>
      </c>
    </row>
    <row r="249" spans="1:21" ht="19.5" customHeight="1">
      <c r="A249" s="166">
        <v>517</v>
      </c>
      <c r="B249" s="159">
        <v>0</v>
      </c>
      <c r="C249" s="159">
        <v>0</v>
      </c>
      <c r="D249" s="159">
        <v>0</v>
      </c>
      <c r="E249" s="159">
        <v>0</v>
      </c>
      <c r="F249" s="159">
        <v>0</v>
      </c>
      <c r="G249" s="159">
        <v>0</v>
      </c>
      <c r="H249" s="159">
        <v>0</v>
      </c>
      <c r="I249" s="159">
        <v>0</v>
      </c>
      <c r="J249" s="159">
        <v>0</v>
      </c>
      <c r="K249" s="159">
        <v>0</v>
      </c>
      <c r="L249" s="159">
        <v>0</v>
      </c>
      <c r="M249" s="159">
        <v>0</v>
      </c>
      <c r="N249" s="159">
        <v>0</v>
      </c>
      <c r="O249" s="159">
        <v>0</v>
      </c>
      <c r="P249" s="159">
        <v>0</v>
      </c>
      <c r="Q249" s="159">
        <v>0</v>
      </c>
      <c r="R249" s="159">
        <v>0</v>
      </c>
      <c r="S249" s="159">
        <v>0</v>
      </c>
      <c r="T249" s="159">
        <v>0</v>
      </c>
      <c r="U249" s="186">
        <f t="shared" si="31"/>
        <v>0</v>
      </c>
    </row>
    <row r="250" spans="1:21" ht="19.5" customHeight="1">
      <c r="A250" s="166" t="s">
        <v>313</v>
      </c>
      <c r="B250" s="159">
        <f>SUM(B244:B249)</f>
        <v>0</v>
      </c>
      <c r="C250" s="159">
        <f aca="true" t="shared" si="32" ref="C250:T250">SUM(C244:C249)</f>
        <v>0</v>
      </c>
      <c r="D250" s="159">
        <f t="shared" si="32"/>
        <v>0</v>
      </c>
      <c r="E250" s="159">
        <f t="shared" si="32"/>
        <v>0</v>
      </c>
      <c r="F250" s="159">
        <f t="shared" si="32"/>
        <v>0</v>
      </c>
      <c r="G250" s="159">
        <f t="shared" si="32"/>
        <v>0</v>
      </c>
      <c r="H250" s="159">
        <f t="shared" si="32"/>
        <v>0</v>
      </c>
      <c r="I250" s="159">
        <f t="shared" si="32"/>
        <v>0</v>
      </c>
      <c r="J250" s="159">
        <f t="shared" si="32"/>
        <v>0</v>
      </c>
      <c r="K250" s="159">
        <f t="shared" si="32"/>
        <v>0</v>
      </c>
      <c r="L250" s="159">
        <f t="shared" si="32"/>
        <v>0</v>
      </c>
      <c r="M250" s="159">
        <f t="shared" si="32"/>
        <v>0</v>
      </c>
      <c r="N250" s="159">
        <f t="shared" si="32"/>
        <v>0</v>
      </c>
      <c r="O250" s="159">
        <f t="shared" si="32"/>
        <v>0</v>
      </c>
      <c r="P250" s="159">
        <f t="shared" si="32"/>
        <v>0</v>
      </c>
      <c r="Q250" s="159">
        <f t="shared" si="32"/>
        <v>0</v>
      </c>
      <c r="R250" s="159">
        <f t="shared" si="32"/>
        <v>0</v>
      </c>
      <c r="S250" s="159">
        <f t="shared" si="32"/>
        <v>0</v>
      </c>
      <c r="T250" s="159">
        <f t="shared" si="32"/>
        <v>0</v>
      </c>
      <c r="U250" s="186">
        <f t="shared" si="31"/>
        <v>0</v>
      </c>
    </row>
    <row r="251" spans="1:21" ht="19.5" customHeight="1">
      <c r="A251" s="166" t="s">
        <v>314</v>
      </c>
      <c r="B251" s="159">
        <f>B250+'พ.ย.'!B251</f>
        <v>0</v>
      </c>
      <c r="C251" s="159">
        <f>C250+'พ.ย.'!C251</f>
        <v>0</v>
      </c>
      <c r="D251" s="159">
        <f>D250+'พ.ย.'!D251</f>
        <v>0</v>
      </c>
      <c r="E251" s="159">
        <f>E250+'พ.ย.'!E251</f>
        <v>0</v>
      </c>
      <c r="F251" s="159">
        <f>F250+'พ.ย.'!F251</f>
        <v>0</v>
      </c>
      <c r="G251" s="159">
        <f>G250+'พ.ย.'!G251</f>
        <v>0</v>
      </c>
      <c r="H251" s="159">
        <f>H250+'พ.ย.'!H251</f>
        <v>0</v>
      </c>
      <c r="I251" s="159">
        <f>I250+'พ.ย.'!I251</f>
        <v>0</v>
      </c>
      <c r="J251" s="159">
        <f>J250+'พ.ย.'!J251</f>
        <v>0</v>
      </c>
      <c r="K251" s="159">
        <f>K250+'พ.ย.'!K251</f>
        <v>0</v>
      </c>
      <c r="L251" s="159">
        <f>L250+'พ.ย.'!L251</f>
        <v>0</v>
      </c>
      <c r="M251" s="159">
        <f>M250+'พ.ย.'!M251</f>
        <v>0</v>
      </c>
      <c r="N251" s="159">
        <f>N250+'พ.ย.'!N251</f>
        <v>0</v>
      </c>
      <c r="O251" s="159">
        <f>O250+'พ.ย.'!O251</f>
        <v>0</v>
      </c>
      <c r="P251" s="159">
        <f>P250+'พ.ย.'!P251</f>
        <v>0</v>
      </c>
      <c r="Q251" s="159">
        <f>Q250+'พ.ย.'!Q251</f>
        <v>0</v>
      </c>
      <c r="R251" s="159">
        <f>R250+'พ.ย.'!R251</f>
        <v>0</v>
      </c>
      <c r="S251" s="159">
        <f>S250+'พ.ย.'!S251</f>
        <v>0</v>
      </c>
      <c r="T251" s="159">
        <f>T250+'พ.ย.'!T251</f>
        <v>0</v>
      </c>
      <c r="U251" s="437">
        <f>SUM(B251:T251)</f>
        <v>0</v>
      </c>
    </row>
    <row r="252" spans="1:21" ht="19.5" customHeight="1">
      <c r="A252" s="176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</row>
    <row r="253" spans="1:21" ht="19.5" customHeight="1">
      <c r="A253" s="176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</row>
    <row r="254" spans="1:21" ht="19.5" customHeight="1">
      <c r="A254" s="176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</row>
    <row r="255" spans="1:21" ht="19.5" customHeight="1">
      <c r="A255" s="176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</row>
    <row r="256" spans="1:21" ht="19.5" customHeight="1">
      <c r="A256" s="555" t="s">
        <v>275</v>
      </c>
      <c r="B256" s="555"/>
      <c r="C256" s="555"/>
      <c r="D256" s="555"/>
      <c r="E256" s="555"/>
      <c r="F256" s="555"/>
      <c r="G256" s="555"/>
      <c r="H256" s="555"/>
      <c r="I256" s="555"/>
      <c r="J256" s="555"/>
      <c r="K256" s="555"/>
      <c r="L256" s="555"/>
      <c r="M256" s="555"/>
      <c r="N256" s="555"/>
      <c r="O256" s="555"/>
      <c r="P256" s="555"/>
      <c r="Q256" s="555"/>
      <c r="R256" s="555"/>
      <c r="S256" s="555"/>
      <c r="T256" s="555"/>
      <c r="U256" s="555"/>
    </row>
    <row r="257" spans="1:21" ht="19.5" customHeight="1">
      <c r="A257" s="556" t="str">
        <f>A228</f>
        <v>รายจ่ายตามงบประมาณ (จ่ายจากเงินอุดหนุน) ประจำเดือนพฤศจิกายน 2556</v>
      </c>
      <c r="B257" s="556"/>
      <c r="C257" s="556"/>
      <c r="D257" s="556"/>
      <c r="E257" s="556"/>
      <c r="F257" s="556"/>
      <c r="G257" s="556"/>
      <c r="H257" s="556"/>
      <c r="I257" s="556"/>
      <c r="J257" s="556"/>
      <c r="K257" s="556"/>
      <c r="L257" s="556"/>
      <c r="M257" s="556"/>
      <c r="N257" s="556"/>
      <c r="O257" s="556"/>
      <c r="P257" s="556"/>
      <c r="Q257" s="556"/>
      <c r="R257" s="556"/>
      <c r="S257" s="556"/>
      <c r="T257" s="556"/>
      <c r="U257" s="556"/>
    </row>
    <row r="258" spans="1:21" ht="19.5" customHeight="1">
      <c r="A258" s="152" t="s">
        <v>276</v>
      </c>
      <c r="B258" s="557" t="s">
        <v>277</v>
      </c>
      <c r="C258" s="558"/>
      <c r="D258" s="154" t="s">
        <v>278</v>
      </c>
      <c r="E258" s="559" t="s">
        <v>279</v>
      </c>
      <c r="F258" s="559"/>
      <c r="G258" s="154" t="s">
        <v>280</v>
      </c>
      <c r="H258" s="154" t="s">
        <v>281</v>
      </c>
      <c r="I258" s="557" t="s">
        <v>282</v>
      </c>
      <c r="J258" s="560"/>
      <c r="K258" s="558"/>
      <c r="L258" s="153" t="s">
        <v>283</v>
      </c>
      <c r="M258" s="559" t="s">
        <v>284</v>
      </c>
      <c r="N258" s="559"/>
      <c r="O258" s="559"/>
      <c r="P258" s="154" t="s">
        <v>285</v>
      </c>
      <c r="Q258" s="559" t="s">
        <v>286</v>
      </c>
      <c r="R258" s="559"/>
      <c r="S258" s="154" t="s">
        <v>287</v>
      </c>
      <c r="T258" s="154" t="s">
        <v>288</v>
      </c>
      <c r="U258" s="561" t="s">
        <v>81</v>
      </c>
    </row>
    <row r="259" spans="1:21" ht="19.5" customHeight="1">
      <c r="A259" s="163" t="s">
        <v>289</v>
      </c>
      <c r="B259" s="156" t="s">
        <v>290</v>
      </c>
      <c r="C259" s="156" t="s">
        <v>291</v>
      </c>
      <c r="D259" s="156" t="s">
        <v>292</v>
      </c>
      <c r="E259" s="156" t="s">
        <v>293</v>
      </c>
      <c r="F259" s="156" t="s">
        <v>294</v>
      </c>
      <c r="G259" s="156" t="s">
        <v>295</v>
      </c>
      <c r="H259" s="156" t="s">
        <v>296</v>
      </c>
      <c r="I259" s="156" t="s">
        <v>297</v>
      </c>
      <c r="J259" s="156" t="s">
        <v>298</v>
      </c>
      <c r="K259" s="156" t="s">
        <v>299</v>
      </c>
      <c r="L259" s="156" t="s">
        <v>300</v>
      </c>
      <c r="M259" s="156" t="s">
        <v>301</v>
      </c>
      <c r="N259" s="156" t="s">
        <v>302</v>
      </c>
      <c r="O259" s="156" t="s">
        <v>303</v>
      </c>
      <c r="P259" s="156" t="s">
        <v>304</v>
      </c>
      <c r="Q259" s="156" t="s">
        <v>305</v>
      </c>
      <c r="R259" s="156" t="s">
        <v>306</v>
      </c>
      <c r="S259" s="156" t="s">
        <v>307</v>
      </c>
      <c r="T259" s="156" t="s">
        <v>308</v>
      </c>
      <c r="U259" s="562"/>
    </row>
    <row r="260" spans="1:21" ht="19.5" customHeight="1">
      <c r="A260" s="169">
        <v>550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7"/>
      <c r="U260" s="159"/>
    </row>
    <row r="261" spans="1:21" ht="19.5" customHeight="1">
      <c r="A261" s="166">
        <v>551</v>
      </c>
      <c r="B261" s="159">
        <v>0</v>
      </c>
      <c r="C261" s="159">
        <v>0</v>
      </c>
      <c r="D261" s="159">
        <v>0</v>
      </c>
      <c r="E261" s="159">
        <v>0</v>
      </c>
      <c r="F261" s="159">
        <v>0</v>
      </c>
      <c r="G261" s="159">
        <v>0</v>
      </c>
      <c r="H261" s="159">
        <v>0</v>
      </c>
      <c r="I261" s="159">
        <v>0</v>
      </c>
      <c r="J261" s="159">
        <v>0</v>
      </c>
      <c r="K261" s="159">
        <v>0</v>
      </c>
      <c r="L261" s="159">
        <v>0</v>
      </c>
      <c r="M261" s="159">
        <v>0</v>
      </c>
      <c r="N261" s="159">
        <v>0</v>
      </c>
      <c r="O261" s="159">
        <v>0</v>
      </c>
      <c r="P261" s="159">
        <v>0</v>
      </c>
      <c r="Q261" s="159">
        <v>0</v>
      </c>
      <c r="R261" s="159">
        <v>0</v>
      </c>
      <c r="S261" s="159">
        <v>0</v>
      </c>
      <c r="T261" s="159">
        <v>0</v>
      </c>
      <c r="U261" s="186">
        <f aca="true" t="shared" si="33" ref="U261:U266">SUM(B261:T261)</f>
        <v>0</v>
      </c>
    </row>
    <row r="262" spans="1:21" ht="19.5" customHeight="1">
      <c r="A262" s="166">
        <v>552</v>
      </c>
      <c r="B262" s="159">
        <v>0</v>
      </c>
      <c r="C262" s="159">
        <v>0</v>
      </c>
      <c r="D262" s="159">
        <v>0</v>
      </c>
      <c r="E262" s="159">
        <v>0</v>
      </c>
      <c r="F262" s="159">
        <v>0</v>
      </c>
      <c r="G262" s="159">
        <v>0</v>
      </c>
      <c r="H262" s="159">
        <v>0</v>
      </c>
      <c r="I262" s="159">
        <v>0</v>
      </c>
      <c r="J262" s="159">
        <v>0</v>
      </c>
      <c r="K262" s="159">
        <v>0</v>
      </c>
      <c r="L262" s="159">
        <v>0</v>
      </c>
      <c r="M262" s="159">
        <v>0</v>
      </c>
      <c r="N262" s="159">
        <v>0</v>
      </c>
      <c r="O262" s="159">
        <v>0</v>
      </c>
      <c r="P262" s="159">
        <v>0</v>
      </c>
      <c r="Q262" s="159">
        <v>0</v>
      </c>
      <c r="R262" s="159">
        <v>0</v>
      </c>
      <c r="S262" s="159">
        <v>0</v>
      </c>
      <c r="T262" s="159">
        <v>0</v>
      </c>
      <c r="U262" s="186">
        <f t="shared" si="33"/>
        <v>0</v>
      </c>
    </row>
    <row r="263" spans="1:21" ht="19.5" customHeight="1">
      <c r="A263" s="166">
        <v>553</v>
      </c>
      <c r="B263" s="159">
        <v>0</v>
      </c>
      <c r="C263" s="159">
        <v>0</v>
      </c>
      <c r="D263" s="159">
        <v>0</v>
      </c>
      <c r="E263" s="159">
        <v>0</v>
      </c>
      <c r="F263" s="159">
        <v>0</v>
      </c>
      <c r="G263" s="159">
        <v>0</v>
      </c>
      <c r="H263" s="159">
        <v>0</v>
      </c>
      <c r="I263" s="159">
        <v>0</v>
      </c>
      <c r="J263" s="159">
        <v>0</v>
      </c>
      <c r="K263" s="159">
        <v>0</v>
      </c>
      <c r="L263" s="159">
        <v>0</v>
      </c>
      <c r="M263" s="159">
        <v>0</v>
      </c>
      <c r="N263" s="159">
        <v>0</v>
      </c>
      <c r="O263" s="159">
        <v>0</v>
      </c>
      <c r="P263" s="159">
        <v>0</v>
      </c>
      <c r="Q263" s="159">
        <v>0</v>
      </c>
      <c r="R263" s="159">
        <v>0</v>
      </c>
      <c r="S263" s="159">
        <v>0</v>
      </c>
      <c r="T263" s="159">
        <v>0</v>
      </c>
      <c r="U263" s="186">
        <f t="shared" si="33"/>
        <v>0</v>
      </c>
    </row>
    <row r="264" spans="1:21" ht="19.5" customHeight="1">
      <c r="A264" s="166">
        <v>554</v>
      </c>
      <c r="B264" s="159">
        <v>0</v>
      </c>
      <c r="C264" s="159">
        <v>0</v>
      </c>
      <c r="D264" s="159">
        <v>0</v>
      </c>
      <c r="E264" s="159">
        <v>0</v>
      </c>
      <c r="F264" s="159">
        <v>0</v>
      </c>
      <c r="G264" s="159">
        <v>0</v>
      </c>
      <c r="H264" s="159">
        <v>0</v>
      </c>
      <c r="I264" s="159">
        <v>0</v>
      </c>
      <c r="J264" s="159">
        <v>0</v>
      </c>
      <c r="K264" s="159">
        <v>0</v>
      </c>
      <c r="L264" s="159">
        <v>0</v>
      </c>
      <c r="M264" s="159">
        <v>0</v>
      </c>
      <c r="N264" s="159">
        <v>0</v>
      </c>
      <c r="O264" s="159">
        <v>0</v>
      </c>
      <c r="P264" s="159">
        <v>0</v>
      </c>
      <c r="Q264" s="159">
        <v>0</v>
      </c>
      <c r="R264" s="159">
        <v>0</v>
      </c>
      <c r="S264" s="159">
        <v>0</v>
      </c>
      <c r="T264" s="159">
        <v>0</v>
      </c>
      <c r="U264" s="186">
        <f t="shared" si="33"/>
        <v>0</v>
      </c>
    </row>
    <row r="265" spans="1:21" ht="19.5" customHeight="1">
      <c r="A265" s="166">
        <v>555</v>
      </c>
      <c r="B265" s="159">
        <v>0</v>
      </c>
      <c r="C265" s="159">
        <v>0</v>
      </c>
      <c r="D265" s="159">
        <v>0</v>
      </c>
      <c r="E265" s="159">
        <v>0</v>
      </c>
      <c r="F265" s="159">
        <v>0</v>
      </c>
      <c r="G265" s="159">
        <v>0</v>
      </c>
      <c r="H265" s="159">
        <v>0</v>
      </c>
      <c r="I265" s="159">
        <v>0</v>
      </c>
      <c r="J265" s="159">
        <v>0</v>
      </c>
      <c r="K265" s="159">
        <v>0</v>
      </c>
      <c r="L265" s="159">
        <v>0</v>
      </c>
      <c r="M265" s="159">
        <v>0</v>
      </c>
      <c r="N265" s="159">
        <v>0</v>
      </c>
      <c r="O265" s="159">
        <v>0</v>
      </c>
      <c r="P265" s="159">
        <v>0</v>
      </c>
      <c r="Q265" s="159">
        <v>0</v>
      </c>
      <c r="R265" s="159">
        <v>0</v>
      </c>
      <c r="S265" s="159">
        <v>0</v>
      </c>
      <c r="T265" s="159">
        <v>0</v>
      </c>
      <c r="U265" s="186">
        <f t="shared" si="33"/>
        <v>0</v>
      </c>
    </row>
    <row r="266" spans="1:21" ht="19.5" customHeight="1">
      <c r="A266" s="166" t="s">
        <v>313</v>
      </c>
      <c r="B266" s="159">
        <f>SUM(B261:B265)</f>
        <v>0</v>
      </c>
      <c r="C266" s="159">
        <f aca="true" t="shared" si="34" ref="C266:T266">SUM(C261:C265)</f>
        <v>0</v>
      </c>
      <c r="D266" s="159">
        <f t="shared" si="34"/>
        <v>0</v>
      </c>
      <c r="E266" s="159">
        <f t="shared" si="34"/>
        <v>0</v>
      </c>
      <c r="F266" s="159">
        <f t="shared" si="34"/>
        <v>0</v>
      </c>
      <c r="G266" s="159">
        <f t="shared" si="34"/>
        <v>0</v>
      </c>
      <c r="H266" s="159">
        <f t="shared" si="34"/>
        <v>0</v>
      </c>
      <c r="I266" s="159">
        <f t="shared" si="34"/>
        <v>0</v>
      </c>
      <c r="J266" s="159">
        <f t="shared" si="34"/>
        <v>0</v>
      </c>
      <c r="K266" s="159">
        <f t="shared" si="34"/>
        <v>0</v>
      </c>
      <c r="L266" s="159">
        <f t="shared" si="34"/>
        <v>0</v>
      </c>
      <c r="M266" s="159">
        <f t="shared" si="34"/>
        <v>0</v>
      </c>
      <c r="N266" s="159">
        <f t="shared" si="34"/>
        <v>0</v>
      </c>
      <c r="O266" s="159">
        <f t="shared" si="34"/>
        <v>0</v>
      </c>
      <c r="P266" s="159">
        <f t="shared" si="34"/>
        <v>0</v>
      </c>
      <c r="Q266" s="159">
        <f t="shared" si="34"/>
        <v>0</v>
      </c>
      <c r="R266" s="159">
        <f t="shared" si="34"/>
        <v>0</v>
      </c>
      <c r="S266" s="159">
        <f t="shared" si="34"/>
        <v>0</v>
      </c>
      <c r="T266" s="159">
        <f t="shared" si="34"/>
        <v>0</v>
      </c>
      <c r="U266" s="186">
        <f t="shared" si="33"/>
        <v>0</v>
      </c>
    </row>
    <row r="267" spans="1:22" ht="19.5" customHeight="1">
      <c r="A267" s="166" t="s">
        <v>314</v>
      </c>
      <c r="B267" s="159">
        <f>B266+'พ.ย.'!B267</f>
        <v>0</v>
      </c>
      <c r="C267" s="159">
        <f>C266+'พ.ย.'!C267</f>
        <v>0</v>
      </c>
      <c r="D267" s="159">
        <f>D266+'พ.ย.'!D267</f>
        <v>0</v>
      </c>
      <c r="E267" s="159">
        <f>E266+'พ.ย.'!E267</f>
        <v>0</v>
      </c>
      <c r="F267" s="159">
        <f>F266+'พ.ย.'!F267</f>
        <v>0</v>
      </c>
      <c r="G267" s="159">
        <f>G266+'พ.ย.'!G267</f>
        <v>0</v>
      </c>
      <c r="H267" s="159">
        <f>H266+'พ.ย.'!H267</f>
        <v>0</v>
      </c>
      <c r="I267" s="159">
        <f>I266+'พ.ย.'!I267</f>
        <v>0</v>
      </c>
      <c r="J267" s="159">
        <f>J266+'พ.ย.'!J267</f>
        <v>0</v>
      </c>
      <c r="K267" s="159">
        <f>K266+'พ.ย.'!K267</f>
        <v>0</v>
      </c>
      <c r="L267" s="159">
        <f>L266+'พ.ย.'!L267</f>
        <v>0</v>
      </c>
      <c r="M267" s="159">
        <f>M266+'พ.ย.'!M267</f>
        <v>0</v>
      </c>
      <c r="N267" s="159">
        <f>N266+'พ.ย.'!N267</f>
        <v>0</v>
      </c>
      <c r="O267" s="159">
        <f>O266+'พ.ย.'!O267</f>
        <v>0</v>
      </c>
      <c r="P267" s="159">
        <f>P266+'พ.ย.'!P267</f>
        <v>0</v>
      </c>
      <c r="Q267" s="159">
        <f>Q266+'พ.ย.'!Q267</f>
        <v>0</v>
      </c>
      <c r="R267" s="159">
        <f>R266+'พ.ย.'!R267</f>
        <v>0</v>
      </c>
      <c r="S267" s="159">
        <f>S266+'พ.ย.'!S267</f>
        <v>0</v>
      </c>
      <c r="T267" s="159">
        <f>T266+'พ.ย.'!T267</f>
        <v>0</v>
      </c>
      <c r="U267" s="437">
        <f>SUM(B267:T267)</f>
        <v>0</v>
      </c>
      <c r="V267" s="442">
        <f>U267+U251+U242+U235+U222+U215+U194+U187+U170+U165+U160+U152</f>
        <v>2796866.7300000004</v>
      </c>
    </row>
    <row r="268" ht="19.5" customHeight="1">
      <c r="V268" s="190">
        <f>V267+V129</f>
        <v>5356459.790000001</v>
      </c>
    </row>
  </sheetData>
  <sheetProtection/>
  <mergeCells count="81">
    <mergeCell ref="A1:U1"/>
    <mergeCell ref="A2:U2"/>
    <mergeCell ref="B3:C3"/>
    <mergeCell ref="E3:F3"/>
    <mergeCell ref="I3:K3"/>
    <mergeCell ref="M3:O3"/>
    <mergeCell ref="Q3:R3"/>
    <mergeCell ref="U3:U4"/>
    <mergeCell ref="A30:U30"/>
    <mergeCell ref="A31:U31"/>
    <mergeCell ref="B32:C32"/>
    <mergeCell ref="E32:F32"/>
    <mergeCell ref="I32:K32"/>
    <mergeCell ref="M32:O32"/>
    <mergeCell ref="Q32:R32"/>
    <mergeCell ref="U32:U33"/>
    <mergeCell ref="A58:U58"/>
    <mergeCell ref="A59:U59"/>
    <mergeCell ref="B60:C60"/>
    <mergeCell ref="E60:F60"/>
    <mergeCell ref="I60:K60"/>
    <mergeCell ref="M60:O60"/>
    <mergeCell ref="Q60:R60"/>
    <mergeCell ref="U60:U61"/>
    <mergeCell ref="A86:U86"/>
    <mergeCell ref="A87:U87"/>
    <mergeCell ref="B88:C88"/>
    <mergeCell ref="E88:F88"/>
    <mergeCell ref="I88:K88"/>
    <mergeCell ref="M88:O88"/>
    <mergeCell ref="Q88:R88"/>
    <mergeCell ref="U88:U89"/>
    <mergeCell ref="A115:U115"/>
    <mergeCell ref="A116:U116"/>
    <mergeCell ref="B117:C117"/>
    <mergeCell ref="E117:F117"/>
    <mergeCell ref="I117:K117"/>
    <mergeCell ref="M117:O117"/>
    <mergeCell ref="Q117:R117"/>
    <mergeCell ref="U117:U118"/>
    <mergeCell ref="Q132:R132"/>
    <mergeCell ref="A142:U142"/>
    <mergeCell ref="A143:U143"/>
    <mergeCell ref="B144:C144"/>
    <mergeCell ref="E144:F144"/>
    <mergeCell ref="I144:K144"/>
    <mergeCell ref="M144:O144"/>
    <mergeCell ref="Q144:R144"/>
    <mergeCell ref="U144:U145"/>
    <mergeCell ref="A171:U171"/>
    <mergeCell ref="A172:U172"/>
    <mergeCell ref="B173:C173"/>
    <mergeCell ref="E173:F173"/>
    <mergeCell ref="I173:K173"/>
    <mergeCell ref="M173:O173"/>
    <mergeCell ref="Q173:R173"/>
    <mergeCell ref="U173:U174"/>
    <mergeCell ref="A199:U199"/>
    <mergeCell ref="A200:U200"/>
    <mergeCell ref="B201:C201"/>
    <mergeCell ref="E201:F201"/>
    <mergeCell ref="I201:K201"/>
    <mergeCell ref="M201:O201"/>
    <mergeCell ref="Q201:R201"/>
    <mergeCell ref="U201:U202"/>
    <mergeCell ref="A227:U227"/>
    <mergeCell ref="A228:U228"/>
    <mergeCell ref="B229:C229"/>
    <mergeCell ref="E229:F229"/>
    <mergeCell ref="I229:K229"/>
    <mergeCell ref="M229:O229"/>
    <mergeCell ref="Q229:R229"/>
    <mergeCell ref="U229:U230"/>
    <mergeCell ref="A256:U256"/>
    <mergeCell ref="A257:U257"/>
    <mergeCell ref="B258:C258"/>
    <mergeCell ref="E258:F258"/>
    <mergeCell ref="I258:K258"/>
    <mergeCell ref="M258:O258"/>
    <mergeCell ref="Q258:R258"/>
    <mergeCell ref="U258:U259"/>
  </mergeCells>
  <printOptions/>
  <pageMargins left="0.27" right="0.17" top="0.37" bottom="0.18" header="0.21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FasterUser</dc:creator>
  <cp:keywords/>
  <dc:description/>
  <cp:lastModifiedBy>User</cp:lastModifiedBy>
  <cp:lastPrinted>2014-06-04T04:44:51Z</cp:lastPrinted>
  <dcterms:created xsi:type="dcterms:W3CDTF">2011-11-03T08:02:15Z</dcterms:created>
  <dcterms:modified xsi:type="dcterms:W3CDTF">2014-06-04T05:01:39Z</dcterms:modified>
  <cp:category/>
  <cp:version/>
  <cp:contentType/>
  <cp:contentStatus/>
</cp:coreProperties>
</file>